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240" yWindow="3912" windowWidth="15048" windowHeight="4908"/>
  </bookViews>
  <sheets>
    <sheet name="Receipts 2002 03 " sheetId="1" r:id="rId1"/>
    <sheet name="Expenditures 2002-03" sheetId="4" r:id="rId2"/>
    <sheet name="Expenditures 2002-03 per pupil" sheetId="6" r:id="rId3"/>
    <sheet name="On Behalf Rec &amp; Exp" sheetId="7" r:id="rId4"/>
  </sheets>
  <calcPr calcId="152511"/>
</workbook>
</file>

<file path=xl/calcChain.xml><?xml version="1.0" encoding="utf-8"?>
<calcChain xmlns="http://schemas.openxmlformats.org/spreadsheetml/2006/main">
  <c r="C89" i="4" l="1"/>
  <c r="D89" i="4"/>
  <c r="E89" i="4"/>
  <c r="F89" i="4"/>
  <c r="G89" i="4"/>
  <c r="H89" i="4"/>
  <c r="I89" i="4"/>
  <c r="J89" i="4"/>
  <c r="K89" i="4"/>
  <c r="L89" i="4"/>
  <c r="P89" i="4"/>
  <c r="T89" i="4"/>
  <c r="T179" i="4" s="1"/>
  <c r="U179" i="6" s="1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U179" i="4"/>
  <c r="V179" i="4"/>
  <c r="W179" i="4"/>
  <c r="X179" i="4"/>
  <c r="Y179" i="4"/>
  <c r="Z179" i="4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V89" i="6"/>
  <c r="W89" i="6"/>
  <c r="X89" i="6"/>
  <c r="Y89" i="6"/>
  <c r="Z89" i="6"/>
  <c r="AA89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V179" i="6"/>
  <c r="W179" i="6"/>
  <c r="X179" i="6"/>
  <c r="Y179" i="6"/>
  <c r="Z179" i="6"/>
  <c r="AA179" i="6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C178" i="7"/>
  <c r="D178" i="7"/>
  <c r="E178" i="7"/>
  <c r="F178" i="7"/>
  <c r="F182" i="7" s="1"/>
  <c r="F181" i="7"/>
  <c r="C182" i="7"/>
  <c r="D182" i="7"/>
  <c r="E182" i="7"/>
  <c r="M3" i="1"/>
  <c r="N3" i="1"/>
  <c r="O3" i="1"/>
  <c r="P3" i="1"/>
  <c r="M4" i="1"/>
  <c r="N4" i="1"/>
  <c r="O4" i="1"/>
  <c r="P4" i="1"/>
  <c r="M5" i="1"/>
  <c r="N5" i="1"/>
  <c r="O5" i="1"/>
  <c r="P5" i="1"/>
  <c r="M6" i="1"/>
  <c r="N6" i="1"/>
  <c r="O6" i="1"/>
  <c r="P6" i="1"/>
  <c r="M7" i="1"/>
  <c r="N7" i="1"/>
  <c r="O7" i="1"/>
  <c r="P7" i="1"/>
  <c r="M8" i="1"/>
  <c r="N8" i="1"/>
  <c r="O8" i="1"/>
  <c r="P8" i="1"/>
  <c r="M9" i="1"/>
  <c r="N9" i="1"/>
  <c r="O9" i="1"/>
  <c r="P9" i="1"/>
  <c r="M10" i="1"/>
  <c r="N10" i="1"/>
  <c r="O10" i="1"/>
  <c r="P10" i="1"/>
  <c r="M11" i="1"/>
  <c r="N11" i="1"/>
  <c r="O11" i="1"/>
  <c r="P11" i="1"/>
  <c r="M12" i="1"/>
  <c r="N12" i="1"/>
  <c r="O12" i="1"/>
  <c r="P12" i="1"/>
  <c r="M13" i="1"/>
  <c r="N13" i="1"/>
  <c r="O13" i="1"/>
  <c r="P13" i="1"/>
  <c r="M14" i="1"/>
  <c r="N14" i="1"/>
  <c r="O14" i="1"/>
  <c r="P14" i="1"/>
  <c r="M15" i="1"/>
  <c r="N15" i="1"/>
  <c r="O15" i="1"/>
  <c r="P15" i="1"/>
  <c r="M16" i="1"/>
  <c r="N16" i="1"/>
  <c r="O16" i="1"/>
  <c r="P16" i="1"/>
  <c r="M17" i="1"/>
  <c r="N17" i="1"/>
  <c r="O17" i="1"/>
  <c r="P17" i="1"/>
  <c r="M18" i="1"/>
  <c r="N18" i="1"/>
  <c r="O18" i="1"/>
  <c r="P18" i="1"/>
  <c r="M19" i="1"/>
  <c r="N19" i="1"/>
  <c r="O19" i="1"/>
  <c r="P19" i="1"/>
  <c r="M20" i="1"/>
  <c r="N20" i="1"/>
  <c r="O20" i="1"/>
  <c r="P20" i="1"/>
  <c r="M21" i="1"/>
  <c r="N21" i="1"/>
  <c r="O21" i="1"/>
  <c r="P21" i="1"/>
  <c r="M22" i="1"/>
  <c r="N22" i="1"/>
  <c r="O22" i="1"/>
  <c r="P22" i="1"/>
  <c r="M23" i="1"/>
  <c r="N23" i="1"/>
  <c r="O23" i="1"/>
  <c r="P23" i="1"/>
  <c r="M24" i="1"/>
  <c r="N24" i="1"/>
  <c r="O24" i="1"/>
  <c r="P24" i="1"/>
  <c r="M25" i="1"/>
  <c r="N25" i="1"/>
  <c r="O25" i="1"/>
  <c r="P25" i="1"/>
  <c r="M26" i="1"/>
  <c r="N26" i="1"/>
  <c r="O26" i="1"/>
  <c r="P26" i="1"/>
  <c r="M27" i="1"/>
  <c r="N27" i="1"/>
  <c r="O27" i="1"/>
  <c r="P27" i="1"/>
  <c r="M28" i="1"/>
  <c r="N28" i="1"/>
  <c r="O28" i="1"/>
  <c r="P28" i="1"/>
  <c r="M29" i="1"/>
  <c r="N29" i="1"/>
  <c r="O29" i="1"/>
  <c r="P29" i="1"/>
  <c r="M30" i="1"/>
  <c r="N30" i="1"/>
  <c r="O30" i="1"/>
  <c r="P30" i="1"/>
  <c r="M31" i="1"/>
  <c r="N31" i="1"/>
  <c r="O31" i="1"/>
  <c r="P31" i="1"/>
  <c r="M32" i="1"/>
  <c r="N32" i="1"/>
  <c r="O32" i="1"/>
  <c r="P32" i="1"/>
  <c r="M33" i="1"/>
  <c r="N33" i="1"/>
  <c r="O33" i="1"/>
  <c r="P33" i="1"/>
  <c r="M34" i="1"/>
  <c r="N34" i="1"/>
  <c r="O34" i="1"/>
  <c r="P34" i="1"/>
  <c r="M35" i="1"/>
  <c r="N35" i="1"/>
  <c r="O35" i="1"/>
  <c r="P35" i="1"/>
  <c r="M36" i="1"/>
  <c r="N36" i="1"/>
  <c r="O36" i="1"/>
  <c r="P36" i="1"/>
  <c r="M37" i="1"/>
  <c r="N37" i="1"/>
  <c r="O37" i="1"/>
  <c r="P37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7" i="1"/>
  <c r="N47" i="1"/>
  <c r="O47" i="1"/>
  <c r="P47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3" i="1"/>
  <c r="N53" i="1"/>
  <c r="O53" i="1"/>
  <c r="P53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N84" i="1"/>
  <c r="O84" i="1"/>
  <c r="P84" i="1"/>
  <c r="M85" i="1"/>
  <c r="N85" i="1"/>
  <c r="O85" i="1"/>
  <c r="P85" i="1"/>
  <c r="M86" i="1"/>
  <c r="N86" i="1"/>
  <c r="O86" i="1"/>
  <c r="P86" i="1"/>
  <c r="M87" i="1"/>
  <c r="N87" i="1"/>
  <c r="O87" i="1"/>
  <c r="P87" i="1"/>
  <c r="M88" i="1"/>
  <c r="N88" i="1"/>
  <c r="O88" i="1"/>
  <c r="P88" i="1"/>
  <c r="M89" i="1"/>
  <c r="N89" i="1"/>
  <c r="O89" i="1"/>
  <c r="P89" i="1"/>
  <c r="M90" i="1"/>
  <c r="N90" i="1"/>
  <c r="O90" i="1"/>
  <c r="P90" i="1"/>
  <c r="M91" i="1"/>
  <c r="N91" i="1"/>
  <c r="O91" i="1"/>
  <c r="P91" i="1"/>
  <c r="M92" i="1"/>
  <c r="N92" i="1"/>
  <c r="O92" i="1"/>
  <c r="P92" i="1"/>
  <c r="M93" i="1"/>
  <c r="N93" i="1"/>
  <c r="O93" i="1"/>
  <c r="P93" i="1"/>
  <c r="M94" i="1"/>
  <c r="N94" i="1"/>
  <c r="O94" i="1"/>
  <c r="P94" i="1"/>
  <c r="M95" i="1"/>
  <c r="N95" i="1"/>
  <c r="O95" i="1"/>
  <c r="P95" i="1"/>
  <c r="M96" i="1"/>
  <c r="N96" i="1"/>
  <c r="O96" i="1"/>
  <c r="P96" i="1"/>
  <c r="M97" i="1"/>
  <c r="N97" i="1"/>
  <c r="O97" i="1"/>
  <c r="P97" i="1"/>
  <c r="M98" i="1"/>
  <c r="N98" i="1"/>
  <c r="O98" i="1"/>
  <c r="P98" i="1"/>
  <c r="M99" i="1"/>
  <c r="N99" i="1"/>
  <c r="O99" i="1"/>
  <c r="P99" i="1"/>
  <c r="M100" i="1"/>
  <c r="N100" i="1"/>
  <c r="O100" i="1"/>
  <c r="P100" i="1"/>
  <c r="M101" i="1"/>
  <c r="N101" i="1"/>
  <c r="O101" i="1"/>
  <c r="P101" i="1"/>
  <c r="M102" i="1"/>
  <c r="N102" i="1"/>
  <c r="O102" i="1"/>
  <c r="P102" i="1"/>
  <c r="M103" i="1"/>
  <c r="N103" i="1"/>
  <c r="O103" i="1"/>
  <c r="P103" i="1"/>
  <c r="M104" i="1"/>
  <c r="N104" i="1"/>
  <c r="O104" i="1"/>
  <c r="P104" i="1"/>
  <c r="M105" i="1"/>
  <c r="N105" i="1"/>
  <c r="O105" i="1"/>
  <c r="P105" i="1"/>
  <c r="M106" i="1"/>
  <c r="N106" i="1"/>
  <c r="O106" i="1"/>
  <c r="P106" i="1"/>
  <c r="M107" i="1"/>
  <c r="N107" i="1"/>
  <c r="O107" i="1"/>
  <c r="P107" i="1"/>
  <c r="M108" i="1"/>
  <c r="N108" i="1"/>
  <c r="O108" i="1"/>
  <c r="P108" i="1"/>
  <c r="M109" i="1"/>
  <c r="N109" i="1"/>
  <c r="O109" i="1"/>
  <c r="P109" i="1"/>
  <c r="M110" i="1"/>
  <c r="N110" i="1"/>
  <c r="O110" i="1"/>
  <c r="P110" i="1"/>
  <c r="M111" i="1"/>
  <c r="N111" i="1"/>
  <c r="O111" i="1"/>
  <c r="P111" i="1"/>
  <c r="M112" i="1"/>
  <c r="N112" i="1"/>
  <c r="O112" i="1"/>
  <c r="P112" i="1"/>
  <c r="M113" i="1"/>
  <c r="N113" i="1"/>
  <c r="O113" i="1"/>
  <c r="P113" i="1"/>
  <c r="M114" i="1"/>
  <c r="N114" i="1"/>
  <c r="O114" i="1"/>
  <c r="P114" i="1"/>
  <c r="M115" i="1"/>
  <c r="N115" i="1"/>
  <c r="O115" i="1"/>
  <c r="P115" i="1"/>
  <c r="M116" i="1"/>
  <c r="N116" i="1"/>
  <c r="O116" i="1"/>
  <c r="P116" i="1"/>
  <c r="M117" i="1"/>
  <c r="N117" i="1"/>
  <c r="O117" i="1"/>
  <c r="P117" i="1"/>
  <c r="M118" i="1"/>
  <c r="N118" i="1"/>
  <c r="O118" i="1"/>
  <c r="P118" i="1"/>
  <c r="M119" i="1"/>
  <c r="N119" i="1"/>
  <c r="O119" i="1"/>
  <c r="P119" i="1"/>
  <c r="M120" i="1"/>
  <c r="N120" i="1"/>
  <c r="O120" i="1"/>
  <c r="P120" i="1"/>
  <c r="M121" i="1"/>
  <c r="N121" i="1"/>
  <c r="O121" i="1"/>
  <c r="P121" i="1"/>
  <c r="M122" i="1"/>
  <c r="N122" i="1"/>
  <c r="O122" i="1"/>
  <c r="P122" i="1"/>
  <c r="M123" i="1"/>
  <c r="N123" i="1"/>
  <c r="O123" i="1"/>
  <c r="P123" i="1"/>
  <c r="M124" i="1"/>
  <c r="N124" i="1"/>
  <c r="O124" i="1"/>
  <c r="P124" i="1"/>
  <c r="M125" i="1"/>
  <c r="N125" i="1"/>
  <c r="O125" i="1"/>
  <c r="P125" i="1"/>
  <c r="M126" i="1"/>
  <c r="N126" i="1"/>
  <c r="O126" i="1"/>
  <c r="P126" i="1"/>
  <c r="M127" i="1"/>
  <c r="N127" i="1"/>
  <c r="O127" i="1"/>
  <c r="P127" i="1"/>
  <c r="M128" i="1"/>
  <c r="N128" i="1"/>
  <c r="O128" i="1"/>
  <c r="P128" i="1"/>
  <c r="M129" i="1"/>
  <c r="N129" i="1"/>
  <c r="O129" i="1"/>
  <c r="P129" i="1"/>
  <c r="M130" i="1"/>
  <c r="N130" i="1"/>
  <c r="O130" i="1"/>
  <c r="P130" i="1"/>
  <c r="M131" i="1"/>
  <c r="N131" i="1"/>
  <c r="O131" i="1"/>
  <c r="P131" i="1"/>
  <c r="M132" i="1"/>
  <c r="N132" i="1"/>
  <c r="O132" i="1"/>
  <c r="P132" i="1"/>
  <c r="M133" i="1"/>
  <c r="N133" i="1"/>
  <c r="O133" i="1"/>
  <c r="P133" i="1"/>
  <c r="M134" i="1"/>
  <c r="N134" i="1"/>
  <c r="O134" i="1"/>
  <c r="P134" i="1"/>
  <c r="M135" i="1"/>
  <c r="N135" i="1"/>
  <c r="O135" i="1"/>
  <c r="P135" i="1"/>
  <c r="M136" i="1"/>
  <c r="N136" i="1"/>
  <c r="O136" i="1"/>
  <c r="P136" i="1"/>
  <c r="M137" i="1"/>
  <c r="N137" i="1"/>
  <c r="O137" i="1"/>
  <c r="P137" i="1"/>
  <c r="M138" i="1"/>
  <c r="N138" i="1"/>
  <c r="O138" i="1"/>
  <c r="P138" i="1"/>
  <c r="M139" i="1"/>
  <c r="N139" i="1"/>
  <c r="O139" i="1"/>
  <c r="P139" i="1"/>
  <c r="M140" i="1"/>
  <c r="N140" i="1"/>
  <c r="O140" i="1"/>
  <c r="P140" i="1"/>
  <c r="M141" i="1"/>
  <c r="N141" i="1"/>
  <c r="O141" i="1"/>
  <c r="P141" i="1"/>
  <c r="M142" i="1"/>
  <c r="N142" i="1"/>
  <c r="O142" i="1"/>
  <c r="P142" i="1"/>
  <c r="M143" i="1"/>
  <c r="N143" i="1"/>
  <c r="O143" i="1"/>
  <c r="P143" i="1"/>
  <c r="M144" i="1"/>
  <c r="N144" i="1"/>
  <c r="O144" i="1"/>
  <c r="P144" i="1"/>
  <c r="M145" i="1"/>
  <c r="N145" i="1"/>
  <c r="O145" i="1"/>
  <c r="P145" i="1"/>
  <c r="M146" i="1"/>
  <c r="N146" i="1"/>
  <c r="O146" i="1"/>
  <c r="P146" i="1"/>
  <c r="M147" i="1"/>
  <c r="N147" i="1"/>
  <c r="O147" i="1"/>
  <c r="P147" i="1"/>
  <c r="M148" i="1"/>
  <c r="N148" i="1"/>
  <c r="O148" i="1"/>
  <c r="P148" i="1"/>
  <c r="M149" i="1"/>
  <c r="N149" i="1"/>
  <c r="O149" i="1"/>
  <c r="P149" i="1"/>
  <c r="M150" i="1"/>
  <c r="N150" i="1"/>
  <c r="O150" i="1"/>
  <c r="P150" i="1"/>
  <c r="M151" i="1"/>
  <c r="N151" i="1"/>
  <c r="O151" i="1"/>
  <c r="P151" i="1"/>
  <c r="M152" i="1"/>
  <c r="N152" i="1"/>
  <c r="O152" i="1"/>
  <c r="P152" i="1"/>
  <c r="M153" i="1"/>
  <c r="N153" i="1"/>
  <c r="O153" i="1"/>
  <c r="P153" i="1"/>
  <c r="M154" i="1"/>
  <c r="N154" i="1"/>
  <c r="O154" i="1"/>
  <c r="P154" i="1"/>
  <c r="M155" i="1"/>
  <c r="N155" i="1"/>
  <c r="O155" i="1"/>
  <c r="P155" i="1"/>
  <c r="M156" i="1"/>
  <c r="N156" i="1"/>
  <c r="O156" i="1"/>
  <c r="P156" i="1"/>
  <c r="M157" i="1"/>
  <c r="N157" i="1"/>
  <c r="O157" i="1"/>
  <c r="P157" i="1"/>
  <c r="M158" i="1"/>
  <c r="N158" i="1"/>
  <c r="O158" i="1"/>
  <c r="P158" i="1"/>
  <c r="M159" i="1"/>
  <c r="N159" i="1"/>
  <c r="O159" i="1"/>
  <c r="P159" i="1"/>
  <c r="M160" i="1"/>
  <c r="N160" i="1"/>
  <c r="O160" i="1"/>
  <c r="P160" i="1"/>
  <c r="M161" i="1"/>
  <c r="N161" i="1"/>
  <c r="O161" i="1"/>
  <c r="P161" i="1"/>
  <c r="M162" i="1"/>
  <c r="N162" i="1"/>
  <c r="O162" i="1"/>
  <c r="P162" i="1"/>
  <c r="M163" i="1"/>
  <c r="N163" i="1"/>
  <c r="O163" i="1"/>
  <c r="P163" i="1"/>
  <c r="M164" i="1"/>
  <c r="N164" i="1"/>
  <c r="O164" i="1"/>
  <c r="P164" i="1"/>
  <c r="M165" i="1"/>
  <c r="N165" i="1"/>
  <c r="O165" i="1"/>
  <c r="P165" i="1"/>
  <c r="M166" i="1"/>
  <c r="N166" i="1"/>
  <c r="O166" i="1"/>
  <c r="P166" i="1"/>
  <c r="M167" i="1"/>
  <c r="N167" i="1"/>
  <c r="O167" i="1"/>
  <c r="P167" i="1"/>
  <c r="M168" i="1"/>
  <c r="N168" i="1"/>
  <c r="O168" i="1"/>
  <c r="P168" i="1"/>
  <c r="M169" i="1"/>
  <c r="N169" i="1"/>
  <c r="O169" i="1"/>
  <c r="P169" i="1"/>
  <c r="M170" i="1"/>
  <c r="N170" i="1"/>
  <c r="O170" i="1"/>
  <c r="P170" i="1"/>
  <c r="M171" i="1"/>
  <c r="N171" i="1"/>
  <c r="O171" i="1"/>
  <c r="P171" i="1"/>
  <c r="M172" i="1"/>
  <c r="N172" i="1"/>
  <c r="O172" i="1"/>
  <c r="P172" i="1"/>
  <c r="M173" i="1"/>
  <c r="N173" i="1"/>
  <c r="O173" i="1"/>
  <c r="P173" i="1"/>
  <c r="M174" i="1"/>
  <c r="N174" i="1"/>
  <c r="O174" i="1"/>
  <c r="P174" i="1"/>
  <c r="M175" i="1"/>
  <c r="N175" i="1"/>
  <c r="O175" i="1"/>
  <c r="P175" i="1"/>
  <c r="M176" i="1"/>
  <c r="N176" i="1"/>
  <c r="O176" i="1"/>
  <c r="P176" i="1"/>
  <c r="M177" i="1"/>
  <c r="N177" i="1"/>
  <c r="O177" i="1"/>
  <c r="P177" i="1"/>
  <c r="M178" i="1"/>
  <c r="N178" i="1"/>
  <c r="O178" i="1"/>
  <c r="P178" i="1"/>
  <c r="C179" i="1"/>
  <c r="D179" i="1"/>
  <c r="E179" i="1"/>
  <c r="P179" i="1" s="1"/>
  <c r="F179" i="1"/>
  <c r="K179" i="1" s="1"/>
  <c r="G179" i="1"/>
  <c r="H179" i="1"/>
  <c r="I179" i="1"/>
  <c r="O179" i="1" s="1"/>
  <c r="J179" i="1"/>
  <c r="N179" i="1"/>
  <c r="M179" i="1" l="1"/>
  <c r="U89" i="6"/>
</calcChain>
</file>

<file path=xl/sharedStrings.xml><?xml version="1.0" encoding="utf-8"?>
<sst xmlns="http://schemas.openxmlformats.org/spreadsheetml/2006/main" count="1521" uniqueCount="593">
  <si>
    <t>DISTNO</t>
  </si>
  <si>
    <t>DISTRICT NAME</t>
  </si>
  <si>
    <t>LOCAL TAX 1111-1199</t>
  </si>
  <si>
    <t>OTHER LOCAL REVENUE 1200-2999</t>
  </si>
  <si>
    <t>TOTAL LOCAL REVENUE 1100-2999</t>
  </si>
  <si>
    <t>STATE GF SEEK 3111</t>
  </si>
  <si>
    <t>FEDERAL</t>
  </si>
  <si>
    <t>OTHER REVENUE</t>
  </si>
  <si>
    <t>ADA</t>
  </si>
  <si>
    <t>LOCAL REVENUE PER PUPIL</t>
  </si>
  <si>
    <t>STATE REVENUE PER PUPIL</t>
  </si>
  <si>
    <t>FEDERAL REVENUE PER PUPIL</t>
  </si>
  <si>
    <t>TOTAL REVENUE PER PUPIL (EXCL OTHER)</t>
  </si>
  <si>
    <t>001</t>
  </si>
  <si>
    <t xml:space="preserve">Adair County                                 </t>
  </si>
  <si>
    <t>005</t>
  </si>
  <si>
    <t xml:space="preserve">Allen County                                 </t>
  </si>
  <si>
    <t>006</t>
  </si>
  <si>
    <t xml:space="preserve">Anchorage Independent                        </t>
  </si>
  <si>
    <t>011</t>
  </si>
  <si>
    <t xml:space="preserve">Anderson County                              </t>
  </si>
  <si>
    <t>012</t>
  </si>
  <si>
    <t xml:space="preserve">Ashland Independent                          </t>
  </si>
  <si>
    <t>013</t>
  </si>
  <si>
    <t xml:space="preserve">Augusta Independent                          </t>
  </si>
  <si>
    <t>015</t>
  </si>
  <si>
    <t xml:space="preserve">Ballard County                               </t>
  </si>
  <si>
    <t>016</t>
  </si>
  <si>
    <t xml:space="preserve">Barbourville Independent                     </t>
  </si>
  <si>
    <t>017</t>
  </si>
  <si>
    <t xml:space="preserve">Bardstown Independent                        </t>
  </si>
  <si>
    <t>021</t>
  </si>
  <si>
    <t xml:space="preserve">Barren County                                </t>
  </si>
  <si>
    <t>025</t>
  </si>
  <si>
    <t xml:space="preserve">Bath County                                  </t>
  </si>
  <si>
    <t>026</t>
  </si>
  <si>
    <t xml:space="preserve">Beechwood Independent                        </t>
  </si>
  <si>
    <t>031</t>
  </si>
  <si>
    <t xml:space="preserve">Bell County                                  </t>
  </si>
  <si>
    <t>032</t>
  </si>
  <si>
    <t xml:space="preserve">Bellevue Independent                         </t>
  </si>
  <si>
    <t>034</t>
  </si>
  <si>
    <t xml:space="preserve">Berea Independent                            </t>
  </si>
  <si>
    <t>035</t>
  </si>
  <si>
    <t xml:space="preserve">Boone County                                 </t>
  </si>
  <si>
    <t>041</t>
  </si>
  <si>
    <t xml:space="preserve">Bourbon County                               </t>
  </si>
  <si>
    <t>042</t>
  </si>
  <si>
    <t xml:space="preserve">Bowling Green Independent                    </t>
  </si>
  <si>
    <t>045</t>
  </si>
  <si>
    <t xml:space="preserve">Boyd County                                  </t>
  </si>
  <si>
    <t>051</t>
  </si>
  <si>
    <t xml:space="preserve">Boyle County                                 </t>
  </si>
  <si>
    <t>055</t>
  </si>
  <si>
    <t xml:space="preserve">Bracken County                               </t>
  </si>
  <si>
    <t>061</t>
  </si>
  <si>
    <t xml:space="preserve">Breathitt County                             </t>
  </si>
  <si>
    <t>065</t>
  </si>
  <si>
    <t xml:space="preserve">Breckinridge County                          </t>
  </si>
  <si>
    <t>071</t>
  </si>
  <si>
    <t xml:space="preserve">Bullitt County                               </t>
  </si>
  <si>
    <t>072</t>
  </si>
  <si>
    <t xml:space="preserve">Burgin Independent                           </t>
  </si>
  <si>
    <t>075</t>
  </si>
  <si>
    <t xml:space="preserve">Butler County                                </t>
  </si>
  <si>
    <t>081</t>
  </si>
  <si>
    <t xml:space="preserve">Caldwell County                              </t>
  </si>
  <si>
    <t>085</t>
  </si>
  <si>
    <t xml:space="preserve">Calloway County                              </t>
  </si>
  <si>
    <t>091</t>
  </si>
  <si>
    <t xml:space="preserve">Campbell County                              </t>
  </si>
  <si>
    <t>092</t>
  </si>
  <si>
    <t xml:space="preserve">Campbellsville Independent                   </t>
  </si>
  <si>
    <t>095</t>
  </si>
  <si>
    <t xml:space="preserve">Carlisle County                              </t>
  </si>
  <si>
    <t>101</t>
  </si>
  <si>
    <t xml:space="preserve">Carroll County                               </t>
  </si>
  <si>
    <t>105</t>
  </si>
  <si>
    <t xml:space="preserve">Carter County                                </t>
  </si>
  <si>
    <t>111</t>
  </si>
  <si>
    <t xml:space="preserve">Casey County                                 </t>
  </si>
  <si>
    <t>113</t>
  </si>
  <si>
    <t xml:space="preserve">Caverna Independent                          </t>
  </si>
  <si>
    <t>115</t>
  </si>
  <si>
    <t xml:space="preserve">Christian County                             </t>
  </si>
  <si>
    <t>121</t>
  </si>
  <si>
    <t xml:space="preserve">Clark County                                 </t>
  </si>
  <si>
    <t>125</t>
  </si>
  <si>
    <t xml:space="preserve">Clay County                                  </t>
  </si>
  <si>
    <t>131</t>
  </si>
  <si>
    <t xml:space="preserve">Clinton County                               </t>
  </si>
  <si>
    <t>132</t>
  </si>
  <si>
    <t xml:space="preserve">Cloverport Independent                       </t>
  </si>
  <si>
    <t>133</t>
  </si>
  <si>
    <t xml:space="preserve">Corbin Independent                           </t>
  </si>
  <si>
    <t>134</t>
  </si>
  <si>
    <t xml:space="preserve">Covington Independent                        </t>
  </si>
  <si>
    <t>135</t>
  </si>
  <si>
    <t xml:space="preserve">Crittenden County                            </t>
  </si>
  <si>
    <t>141</t>
  </si>
  <si>
    <t xml:space="preserve">Cumberland County                            </t>
  </si>
  <si>
    <t>143</t>
  </si>
  <si>
    <t xml:space="preserve">Danville Independent                         </t>
  </si>
  <si>
    <t>145</t>
  </si>
  <si>
    <t xml:space="preserve">Daviess County                               </t>
  </si>
  <si>
    <t>146</t>
  </si>
  <si>
    <t xml:space="preserve">Dawson Springs Independent                   </t>
  </si>
  <si>
    <t>147</t>
  </si>
  <si>
    <t xml:space="preserve">Dayton Independent                           </t>
  </si>
  <si>
    <t>149</t>
  </si>
  <si>
    <t xml:space="preserve">East Bernstadt Independent                   </t>
  </si>
  <si>
    <t>151</t>
  </si>
  <si>
    <t xml:space="preserve">Edmonson County                              </t>
  </si>
  <si>
    <t>152</t>
  </si>
  <si>
    <t xml:space="preserve">Elizabethtown Independent                    </t>
  </si>
  <si>
    <t>155</t>
  </si>
  <si>
    <t xml:space="preserve">Elliott County                               </t>
  </si>
  <si>
    <t>156</t>
  </si>
  <si>
    <t xml:space="preserve">Eminence Independent                         </t>
  </si>
  <si>
    <t>157</t>
  </si>
  <si>
    <t xml:space="preserve">Erlanger-Elsmere Independent                 </t>
  </si>
  <si>
    <t>161</t>
  </si>
  <si>
    <t xml:space="preserve">Estill County                                </t>
  </si>
  <si>
    <t>162</t>
  </si>
  <si>
    <t xml:space="preserve">Fairview Independent                         </t>
  </si>
  <si>
    <t>165</t>
  </si>
  <si>
    <t xml:space="preserve">Fayette County                               </t>
  </si>
  <si>
    <t>171</t>
  </si>
  <si>
    <t xml:space="preserve">Fleming County                               </t>
  </si>
  <si>
    <t>175</t>
  </si>
  <si>
    <t xml:space="preserve">Floyd County                                 </t>
  </si>
  <si>
    <t>176</t>
  </si>
  <si>
    <t xml:space="preserve">Fort Thomas Independent                      </t>
  </si>
  <si>
    <t>177</t>
  </si>
  <si>
    <t xml:space="preserve">Frankfort Independent                        </t>
  </si>
  <si>
    <t>181</t>
  </si>
  <si>
    <t xml:space="preserve">Franklin County                              </t>
  </si>
  <si>
    <t>185</t>
  </si>
  <si>
    <t xml:space="preserve">Fulton County                                </t>
  </si>
  <si>
    <t>186</t>
  </si>
  <si>
    <t xml:space="preserve">Fulton Independent                           </t>
  </si>
  <si>
    <t>191</t>
  </si>
  <si>
    <t xml:space="preserve">Gallatin County                              </t>
  </si>
  <si>
    <t>195</t>
  </si>
  <si>
    <t xml:space="preserve">Garrard County                               </t>
  </si>
  <si>
    <t>197</t>
  </si>
  <si>
    <t xml:space="preserve">Glasgow Independent                          </t>
  </si>
  <si>
    <t>201</t>
  </si>
  <si>
    <t xml:space="preserve">Grant County                                 </t>
  </si>
  <si>
    <t>205</t>
  </si>
  <si>
    <t xml:space="preserve">Graves County                                </t>
  </si>
  <si>
    <t>211</t>
  </si>
  <si>
    <t xml:space="preserve">Grayson County                               </t>
  </si>
  <si>
    <t>215</t>
  </si>
  <si>
    <t xml:space="preserve">Green County                                 </t>
  </si>
  <si>
    <t>221</t>
  </si>
  <si>
    <t xml:space="preserve">Greenup County                               </t>
  </si>
  <si>
    <t>225</t>
  </si>
  <si>
    <t xml:space="preserve">Hancock County                               </t>
  </si>
  <si>
    <t>231</t>
  </si>
  <si>
    <t xml:space="preserve">Hardin County                                </t>
  </si>
  <si>
    <t>235</t>
  </si>
  <si>
    <t xml:space="preserve">Harlan County                                </t>
  </si>
  <si>
    <t>236</t>
  </si>
  <si>
    <t xml:space="preserve">Harlan Independent                           </t>
  </si>
  <si>
    <t>241</t>
  </si>
  <si>
    <t xml:space="preserve">Harrison County                              </t>
  </si>
  <si>
    <t>242</t>
  </si>
  <si>
    <t xml:space="preserve">Harrodsburg Independent                      </t>
  </si>
  <si>
    <t>245</t>
  </si>
  <si>
    <t xml:space="preserve">Hart County                                  </t>
  </si>
  <si>
    <t>246</t>
  </si>
  <si>
    <t xml:space="preserve">Hazard Independent                           </t>
  </si>
  <si>
    <t>251</t>
  </si>
  <si>
    <t xml:space="preserve">Henderson County                             </t>
  </si>
  <si>
    <t>255</t>
  </si>
  <si>
    <t xml:space="preserve">Henry County                                 </t>
  </si>
  <si>
    <t>261</t>
  </si>
  <si>
    <t xml:space="preserve">Hickman County                               </t>
  </si>
  <si>
    <t>265</t>
  </si>
  <si>
    <t xml:space="preserve">Hopkins County                               </t>
  </si>
  <si>
    <t>271</t>
  </si>
  <si>
    <t xml:space="preserve">Jackson County                               </t>
  </si>
  <si>
    <t>272</t>
  </si>
  <si>
    <t xml:space="preserve">Jackson Independent                          </t>
  </si>
  <si>
    <t>275</t>
  </si>
  <si>
    <t xml:space="preserve">Jefferson County                             </t>
  </si>
  <si>
    <t>276</t>
  </si>
  <si>
    <t xml:space="preserve">Jenkins Independent                          </t>
  </si>
  <si>
    <t>281</t>
  </si>
  <si>
    <t xml:space="preserve">Jessamine County                             </t>
  </si>
  <si>
    <t>285</t>
  </si>
  <si>
    <t xml:space="preserve">Johnson County                               </t>
  </si>
  <si>
    <t>291</t>
  </si>
  <si>
    <t xml:space="preserve">Kenton County                                </t>
  </si>
  <si>
    <t>295</t>
  </si>
  <si>
    <t xml:space="preserve">Knott County                                 </t>
  </si>
  <si>
    <t>301</t>
  </si>
  <si>
    <t xml:space="preserve">Knox County                                  </t>
  </si>
  <si>
    <t>305</t>
  </si>
  <si>
    <t xml:space="preserve">LaRue County                                 </t>
  </si>
  <si>
    <t>311</t>
  </si>
  <si>
    <t xml:space="preserve">Laurel County                                </t>
  </si>
  <si>
    <t>315</t>
  </si>
  <si>
    <t xml:space="preserve">Lawrence County                              </t>
  </si>
  <si>
    <t>321</t>
  </si>
  <si>
    <t xml:space="preserve">Lee County                                   </t>
  </si>
  <si>
    <t>325</t>
  </si>
  <si>
    <t xml:space="preserve">Leslie County                                </t>
  </si>
  <si>
    <t>331</t>
  </si>
  <si>
    <t xml:space="preserve">Letcher County                               </t>
  </si>
  <si>
    <t>335</t>
  </si>
  <si>
    <t xml:space="preserve">Lewis County                                 </t>
  </si>
  <si>
    <t>341</t>
  </si>
  <si>
    <t xml:space="preserve">Lincoln County                               </t>
  </si>
  <si>
    <t>345</t>
  </si>
  <si>
    <t xml:space="preserve">Livingston County                            </t>
  </si>
  <si>
    <t>351</t>
  </si>
  <si>
    <t xml:space="preserve">Logan County                                 </t>
  </si>
  <si>
    <t>354</t>
  </si>
  <si>
    <t xml:space="preserve">Ludlow Independent                           </t>
  </si>
  <si>
    <t>361</t>
  </si>
  <si>
    <t xml:space="preserve">Lyon County                                  </t>
  </si>
  <si>
    <t>365</t>
  </si>
  <si>
    <t xml:space="preserve">Madison County                               </t>
  </si>
  <si>
    <t>371</t>
  </si>
  <si>
    <t xml:space="preserve">Magoffin County                              </t>
  </si>
  <si>
    <t>375</t>
  </si>
  <si>
    <t xml:space="preserve">Marion County                                </t>
  </si>
  <si>
    <t>381</t>
  </si>
  <si>
    <t xml:space="preserve">Marshall County                              </t>
  </si>
  <si>
    <t>385</t>
  </si>
  <si>
    <t xml:space="preserve">Martin County                                </t>
  </si>
  <si>
    <t>391</t>
  </si>
  <si>
    <t xml:space="preserve">Mason County                                 </t>
  </si>
  <si>
    <t>392</t>
  </si>
  <si>
    <t xml:space="preserve">Mayfield Independent                         </t>
  </si>
  <si>
    <t>395</t>
  </si>
  <si>
    <t xml:space="preserve">McCracken County                             </t>
  </si>
  <si>
    <t>401</t>
  </si>
  <si>
    <t xml:space="preserve">McCreary County                              </t>
  </si>
  <si>
    <t>405</t>
  </si>
  <si>
    <t xml:space="preserve">McLean County                                </t>
  </si>
  <si>
    <t>411</t>
  </si>
  <si>
    <t xml:space="preserve">Meade County                                 </t>
  </si>
  <si>
    <t>415</t>
  </si>
  <si>
    <t xml:space="preserve">Menifee County                               </t>
  </si>
  <si>
    <t>421</t>
  </si>
  <si>
    <t xml:space="preserve">Mercer County                                </t>
  </si>
  <si>
    <t>425</t>
  </si>
  <si>
    <t xml:space="preserve">Metcalfe County                              </t>
  </si>
  <si>
    <t>426</t>
  </si>
  <si>
    <t xml:space="preserve">Middlesboro Independent                      </t>
  </si>
  <si>
    <t>431</t>
  </si>
  <si>
    <t xml:space="preserve">Monroe County                                </t>
  </si>
  <si>
    <t>435</t>
  </si>
  <si>
    <t xml:space="preserve">Montgomery County                            </t>
  </si>
  <si>
    <t>436</t>
  </si>
  <si>
    <t xml:space="preserve">Monticello Independent                       </t>
  </si>
  <si>
    <t>441</t>
  </si>
  <si>
    <t xml:space="preserve">Morgan County                                </t>
  </si>
  <si>
    <t>445</t>
  </si>
  <si>
    <t xml:space="preserve">Muhlenberg County                            </t>
  </si>
  <si>
    <t>446</t>
  </si>
  <si>
    <t xml:space="preserve">Murray Independent                           </t>
  </si>
  <si>
    <t>451</t>
  </si>
  <si>
    <t xml:space="preserve">Nelson County                                </t>
  </si>
  <si>
    <t>452</t>
  </si>
  <si>
    <t xml:space="preserve">Newport Independent                          </t>
  </si>
  <si>
    <t>455</t>
  </si>
  <si>
    <t xml:space="preserve">Nicholas County                              </t>
  </si>
  <si>
    <t>461</t>
  </si>
  <si>
    <t xml:space="preserve">Ohio County                                  </t>
  </si>
  <si>
    <t>465</t>
  </si>
  <si>
    <t xml:space="preserve">Oldham County                                </t>
  </si>
  <si>
    <t>471</t>
  </si>
  <si>
    <t xml:space="preserve">Owen County                                  </t>
  </si>
  <si>
    <t>472</t>
  </si>
  <si>
    <t xml:space="preserve">Owensboro Independent                        </t>
  </si>
  <si>
    <t>475</t>
  </si>
  <si>
    <t xml:space="preserve">Owsley County                                </t>
  </si>
  <si>
    <t>476</t>
  </si>
  <si>
    <t xml:space="preserve">Paducah Independent                          </t>
  </si>
  <si>
    <t>477</t>
  </si>
  <si>
    <t xml:space="preserve">Paintsville Independent                      </t>
  </si>
  <si>
    <t>478</t>
  </si>
  <si>
    <t xml:space="preserve">Paris Independent                            </t>
  </si>
  <si>
    <t>481</t>
  </si>
  <si>
    <t xml:space="preserve">Pendleton County                             </t>
  </si>
  <si>
    <t>485</t>
  </si>
  <si>
    <t xml:space="preserve">Perry County                                 </t>
  </si>
  <si>
    <t>491</t>
  </si>
  <si>
    <t xml:space="preserve">Pike County                                  </t>
  </si>
  <si>
    <t>492</t>
  </si>
  <si>
    <t xml:space="preserve">Pikeville Independent                        </t>
  </si>
  <si>
    <t>493</t>
  </si>
  <si>
    <t xml:space="preserve">Pineville Independent                        </t>
  </si>
  <si>
    <t>495</t>
  </si>
  <si>
    <t xml:space="preserve">Powell County                                </t>
  </si>
  <si>
    <t>496</t>
  </si>
  <si>
    <t xml:space="preserve">Providence Independent                       </t>
  </si>
  <si>
    <t>501</t>
  </si>
  <si>
    <t xml:space="preserve">Pulaski County                               </t>
  </si>
  <si>
    <t>502</t>
  </si>
  <si>
    <t xml:space="preserve">Raceland Independent                         </t>
  </si>
  <si>
    <t>505</t>
  </si>
  <si>
    <t xml:space="preserve">Robertson County                             </t>
  </si>
  <si>
    <t>511</t>
  </si>
  <si>
    <t xml:space="preserve">Rockcastle County                            </t>
  </si>
  <si>
    <t>515</t>
  </si>
  <si>
    <t xml:space="preserve">Rowan County                                 </t>
  </si>
  <si>
    <t>521</t>
  </si>
  <si>
    <t xml:space="preserve">Russell County                               </t>
  </si>
  <si>
    <t>522</t>
  </si>
  <si>
    <t xml:space="preserve">Russell Independent                          </t>
  </si>
  <si>
    <t>523</t>
  </si>
  <si>
    <t xml:space="preserve">Russellville Independent                     </t>
  </si>
  <si>
    <t>524</t>
  </si>
  <si>
    <t xml:space="preserve">Science Hill Independent                     </t>
  </si>
  <si>
    <t>525</t>
  </si>
  <si>
    <t xml:space="preserve">Scott County                                 </t>
  </si>
  <si>
    <t>531</t>
  </si>
  <si>
    <t xml:space="preserve">Shelby County                                </t>
  </si>
  <si>
    <t>533</t>
  </si>
  <si>
    <t xml:space="preserve">Silver Grove Independent                     </t>
  </si>
  <si>
    <t>535</t>
  </si>
  <si>
    <t xml:space="preserve">Simpson County                               </t>
  </si>
  <si>
    <t>536</t>
  </si>
  <si>
    <t xml:space="preserve">Somerset Independent                         </t>
  </si>
  <si>
    <t>537</t>
  </si>
  <si>
    <t xml:space="preserve">Southgate Independent                        </t>
  </si>
  <si>
    <t>541</t>
  </si>
  <si>
    <t xml:space="preserve">Spencer County                               </t>
  </si>
  <si>
    <t>545</t>
  </si>
  <si>
    <t xml:space="preserve">Taylor County                                </t>
  </si>
  <si>
    <t>551</t>
  </si>
  <si>
    <t xml:space="preserve">Todd County                                  </t>
  </si>
  <si>
    <t>555</t>
  </si>
  <si>
    <t xml:space="preserve">Trigg County                                 </t>
  </si>
  <si>
    <t>561</t>
  </si>
  <si>
    <t xml:space="preserve">Trimble County                               </t>
  </si>
  <si>
    <t>565</t>
  </si>
  <si>
    <t xml:space="preserve">Union County                                 </t>
  </si>
  <si>
    <t>567</t>
  </si>
  <si>
    <t xml:space="preserve">Walton-Verona Independent                    </t>
  </si>
  <si>
    <t>571</t>
  </si>
  <si>
    <t xml:space="preserve">Warren County                                </t>
  </si>
  <si>
    <t>575</t>
  </si>
  <si>
    <t xml:space="preserve">Washington County                            </t>
  </si>
  <si>
    <t>581</t>
  </si>
  <si>
    <t xml:space="preserve">Wayne County                                 </t>
  </si>
  <si>
    <t>585</t>
  </si>
  <si>
    <t xml:space="preserve">Webster County                               </t>
  </si>
  <si>
    <t>586</t>
  </si>
  <si>
    <t xml:space="preserve">West Point Independent                       </t>
  </si>
  <si>
    <t>591</t>
  </si>
  <si>
    <t xml:space="preserve">Whitley County                               </t>
  </si>
  <si>
    <t>592</t>
  </si>
  <si>
    <t xml:space="preserve">Williamsburg Independent                     </t>
  </si>
  <si>
    <t>593</t>
  </si>
  <si>
    <t xml:space="preserve">Williamstown Independent                     </t>
  </si>
  <si>
    <t>595</t>
  </si>
  <si>
    <t xml:space="preserve">Wolfe County                                 </t>
  </si>
  <si>
    <t>601</t>
  </si>
  <si>
    <t xml:space="preserve">Woodford County                              </t>
  </si>
  <si>
    <t>State Totals:</t>
  </si>
  <si>
    <t xml:space="preserve"> </t>
  </si>
  <si>
    <t>TOTAL EXPENSES 1000-5100 EXCLUDES FUND TRANSFERS</t>
  </si>
  <si>
    <t>INSTRUCTION 1000</t>
  </si>
  <si>
    <t>INSTRUCT SUPPORT 2100</t>
  </si>
  <si>
    <t>INSTRUCT STAFF 2200</t>
  </si>
  <si>
    <t>DISTRICT ADM 2300</t>
  </si>
  <si>
    <t>SCHOOL ADM 2400</t>
  </si>
  <si>
    <t>BUSINESS 2500</t>
  </si>
  <si>
    <t>PLANT OPERATIONS 2600</t>
  </si>
  <si>
    <t>PUPIL TRANSP   2700</t>
  </si>
  <si>
    <t>CENTRAL OFFICE SUPP 2800</t>
  </si>
  <si>
    <t>OTHER INSTRU 2900</t>
  </si>
  <si>
    <t>FOOD SERVICE 3100</t>
  </si>
  <si>
    <t>COMM SVCS 3300</t>
  </si>
  <si>
    <t>OTHER NON-INST 3900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</si>
  <si>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</si>
  <si>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</si>
  <si>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</si>
  <si>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</si>
  <si>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</si>
  <si>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</si>
  <si>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OTHER FACIL ACQU 4900</t>
  </si>
  <si>
    <t>DEBT SERVICE 5100</t>
  </si>
  <si>
    <t>FUND TRANSFER 5200</t>
  </si>
  <si>
    <t>State Total:</t>
  </si>
  <si>
    <t>CURRENT EXPENSE   1000-3900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</si>
  <si>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</si>
  <si>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</si>
  <si>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</si>
  <si>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</si>
  <si>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</si>
  <si>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</si>
  <si>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</si>
  <si>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</si>
  <si>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</si>
  <si>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</si>
  <si>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</si>
  <si>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</si>
  <si>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</si>
  <si>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</si>
  <si>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</si>
  <si>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</si>
  <si>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</si>
  <si>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</si>
  <si>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</si>
  <si>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</si>
  <si>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</si>
  <si>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</si>
  <si>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</si>
  <si>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</si>
  <si>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</si>
  <si>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</si>
  <si>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</si>
  <si>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</si>
  <si>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</si>
  <si>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</si>
  <si>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</si>
  <si>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</si>
  <si>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</si>
  <si>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</si>
  <si>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</si>
  <si>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</si>
  <si>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</si>
  <si>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</si>
  <si>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</si>
  <si>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</si>
  <si>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</si>
  <si>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</si>
  <si>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</si>
  <si>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</si>
  <si>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</si>
  <si>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</si>
  <si>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</si>
  <si>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</si>
  <si>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</si>
  <si>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</si>
  <si>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</si>
  <si>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</si>
  <si>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</si>
  <si>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</si>
  <si>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</si>
  <si>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</si>
  <si>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</si>
  <si>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</si>
  <si>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</si>
  <si>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</si>
  <si>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</si>
  <si>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</si>
  <si>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</si>
  <si>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</si>
  <si>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</si>
  <si>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</si>
  <si>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</si>
  <si>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GRAVES CO.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</si>
  <si>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</si>
  <si>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</si>
  <si>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</si>
  <si>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</si>
  <si>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</si>
  <si>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</si>
  <si>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</si>
  <si>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</si>
  <si>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Harrodsburg Independent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</si>
  <si>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</si>
  <si>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</si>
  <si>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</si>
  <si>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</si>
  <si>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</si>
  <si>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</si>
  <si>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</si>
  <si>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</si>
  <si>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</si>
  <si>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</si>
  <si>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</si>
  <si>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</si>
  <si>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</si>
  <si>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</si>
  <si>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</si>
  <si>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</si>
  <si>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</si>
  <si>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</si>
  <si>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</si>
  <si>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</si>
  <si>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</si>
  <si>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</si>
  <si>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</si>
  <si>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</si>
  <si>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</si>
  <si>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</si>
  <si>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</si>
  <si>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</si>
  <si>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</si>
  <si>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</si>
  <si>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</si>
  <si>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</si>
  <si>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</si>
  <si>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</si>
  <si>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</si>
  <si>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</si>
  <si>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</si>
  <si>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</si>
  <si>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</si>
  <si>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</si>
  <si>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</si>
  <si>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</si>
  <si>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</si>
  <si>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</si>
  <si>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Monticello Independent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</si>
  <si>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</si>
  <si>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</si>
  <si>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</si>
  <si>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</si>
  <si>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</si>
  <si>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</si>
  <si>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</si>
  <si>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</si>
  <si>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</si>
  <si>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</si>
  <si>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</si>
  <si>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</si>
  <si>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</si>
  <si>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</si>
  <si>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</si>
  <si>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</si>
  <si>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</si>
  <si>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</si>
  <si>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</si>
  <si>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</si>
  <si>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Providence Independent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</si>
  <si>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</si>
  <si>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</si>
  <si>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</si>
  <si>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</si>
  <si>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</si>
  <si>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</si>
  <si>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</si>
  <si>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</si>
  <si>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</si>
  <si>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</si>
  <si>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</si>
  <si>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Silver Grove Independent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</si>
  <si>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</si>
  <si>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</si>
  <si>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</si>
  <si>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</si>
  <si>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</si>
  <si>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</si>
  <si>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</si>
  <si>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</si>
  <si>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</si>
  <si>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</si>
  <si>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</si>
  <si>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</si>
  <si>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</si>
  <si>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</si>
  <si>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West Point Independent</t>
  </si>
  <si>
    <t>Whitley County</t>
  </si>
  <si>
    <t>Williamsburg Independent</t>
  </si>
  <si>
    <t>Williamstown Independent</t>
  </si>
  <si>
    <t>Wolfe County</t>
  </si>
  <si>
    <t>Woodford County</t>
  </si>
  <si>
    <t xml:space="preserve">STATE TOTAL </t>
  </si>
  <si>
    <t>Kentucky Department of Education</t>
  </si>
  <si>
    <t>Office of District Support Services</t>
  </si>
  <si>
    <t>Date:</t>
  </si>
  <si>
    <t>SOURCE:2002-03 Local District Annual Fin. Reports and Superint.'s Annual Attendance Reports</t>
  </si>
  <si>
    <t>Note: prior receipts and expenditurs had omitted fund 320 and fund 400 this corrects the problem</t>
  </si>
  <si>
    <t>Dist No</t>
  </si>
  <si>
    <t>District Name</t>
  </si>
  <si>
    <t>On Behalf Revenue 3900</t>
  </si>
  <si>
    <t>Other State On Behalf Expenses 0210</t>
  </si>
  <si>
    <t>Other State On Behalf Expenses 0210 and 0280</t>
  </si>
  <si>
    <t>Differences</t>
  </si>
  <si>
    <t>Receipts School Year 2002-03</t>
  </si>
  <si>
    <t>Expenditures School Year 2002-03</t>
  </si>
  <si>
    <t>Expenditures per pupil School Year 2002-03</t>
  </si>
  <si>
    <t>OTHER STATE REVENUE (excluding 3900 On Behalf)</t>
  </si>
  <si>
    <t>TOTAL STATE REVENUE 3000-3999 (excluding 3900 On Behalf)</t>
  </si>
  <si>
    <t>TOTAL 1000-5999 (excluding 3900 On Behalf)</t>
  </si>
  <si>
    <t>TOTAL EXPENSES 1000-5100 EXCLUDES FUND TRANSFERS (excludes 0280 on behalf expenditures)</t>
  </si>
  <si>
    <t>CURRENT EXPENSE  1000-3900 (excludes 0280 on behalf expenditures)</t>
  </si>
  <si>
    <t>On Behalf Revenue 3200</t>
  </si>
  <si>
    <t>Other State On Behalf Expenses 0299</t>
  </si>
  <si>
    <t>Other State On Behalf Expenses 0231 KTRS</t>
  </si>
  <si>
    <t>State Sub Total:</t>
  </si>
  <si>
    <t>On Behalf Payment was recorded across the state on a limited basis.  The above information</t>
  </si>
  <si>
    <t>is based on information from AFRs and Jefferson County's is from the info directly from the district.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</si>
</sst>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mmmm\ d\,\ yyyy"/>
  </numFmts>
  <fonts count="15" x14ac:knownFonts="1">
    <font>
      <sz val="10"/>
      <name val="Arial"/>
    </font>
    <font>
      <sz val="10"/>
      <name val="Arial"/>
    </font>
    <font>
      <sz val="10"/>
      <color indexed="8"/>
      <name val="Arial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u/>
      <sz val="8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u/>
      <sz val="11"/>
      <color indexed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6" fillId="0" borderId="0" xfId="0" applyFont="1" applyFill="1" applyBorder="1" applyAlignment="1">
      <alignment horizontal="center" wrapText="1"/>
    </xf>
    <xf numFmtId="41" fontId="6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Border="1"/>
    <xf numFmtId="0" fontId="4" fillId="0" borderId="0" xfId="0" applyFont="1" applyFill="1" applyBorder="1" applyAlignment="1">
      <alignment horizontal="left" wrapText="1"/>
    </xf>
    <xf numFmtId="41" fontId="7" fillId="0" borderId="0" xfId="0" applyNumberFormat="1" applyFont="1" applyBorder="1"/>
    <xf numFmtId="41" fontId="3" fillId="0" borderId="0" xfId="0" applyNumberFormat="1" applyFont="1" applyFill="1" applyBorder="1" applyAlignment="1">
      <alignment horizontal="right" wrapText="1"/>
    </xf>
    <xf numFmtId="0" fontId="7" fillId="0" borderId="0" xfId="0" applyFont="1" applyBorder="1"/>
    <xf numFmtId="0" fontId="6" fillId="0" borderId="0" xfId="0" applyFont="1" applyFill="1" applyBorder="1" applyAlignment="1">
      <alignment horizontal="left" wrapText="1"/>
    </xf>
    <xf numFmtId="41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left" wrapText="1"/>
    </xf>
    <xf numFmtId="41" fontId="7" fillId="0" borderId="0" xfId="2" applyNumberFormat="1" applyFont="1" applyFill="1" applyBorder="1" applyAlignment="1">
      <alignment horizontal="right" wrapText="1"/>
    </xf>
    <xf numFmtId="41" fontId="8" fillId="0" borderId="0" xfId="2" applyNumberFormat="1" applyFont="1" applyFill="1" applyBorder="1" applyAlignment="1">
      <alignment horizontal="right" wrapText="1"/>
    </xf>
    <xf numFmtId="0" fontId="6" fillId="0" borderId="0" xfId="0" applyFont="1" applyBorder="1"/>
    <xf numFmtId="0" fontId="9" fillId="0" borderId="0" xfId="0" applyFont="1" applyBorder="1"/>
    <xf numFmtId="41" fontId="10" fillId="0" borderId="0" xfId="0" applyNumberFormat="1" applyFont="1" applyBorder="1"/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41" fontId="5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37" fontId="6" fillId="0" borderId="0" xfId="1" applyNumberFormat="1" applyFont="1" applyFill="1" applyBorder="1" applyAlignment="1" applyProtection="1"/>
    <xf numFmtId="37" fontId="6" fillId="0" borderId="0" xfId="1" applyNumberFormat="1" applyFont="1" applyBorder="1" applyAlignment="1">
      <alignment horizontal="center" wrapText="1"/>
    </xf>
    <xf numFmtId="41" fontId="7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0" fontId="12" fillId="0" borderId="0" xfId="0" applyFont="1" applyBorder="1"/>
    <xf numFmtId="0" fontId="3" fillId="0" borderId="0" xfId="5" applyFont="1" applyFill="1" applyBorder="1" applyAlignment="1">
      <alignment horizontal="left" wrapText="1"/>
    </xf>
    <xf numFmtId="41" fontId="3" fillId="0" borderId="0" xfId="5" applyNumberFormat="1" applyFont="1" applyFill="1" applyBorder="1" applyAlignment="1">
      <alignment horizontal="right" wrapText="1"/>
    </xf>
    <xf numFmtId="41" fontId="12" fillId="0" borderId="0" xfId="0" applyNumberFormat="1" applyFont="1" applyBorder="1"/>
    <xf numFmtId="0" fontId="7" fillId="0" borderId="0" xfId="4" applyFont="1" applyFill="1" applyBorder="1" applyAlignment="1">
      <alignment horizontal="left" wrapText="1"/>
    </xf>
    <xf numFmtId="41" fontId="7" fillId="0" borderId="0" xfId="4" applyNumberFormat="1" applyFont="1" applyFill="1" applyBorder="1" applyAlignment="1">
      <alignment horizontal="right" wrapText="1"/>
    </xf>
    <xf numFmtId="0" fontId="7" fillId="0" borderId="0" xfId="0" applyNumberFormat="1" applyFont="1" applyFill="1" applyBorder="1" applyAlignment="1" applyProtection="1"/>
    <xf numFmtId="41" fontId="8" fillId="0" borderId="0" xfId="4" applyNumberFormat="1" applyFont="1" applyFill="1" applyBorder="1" applyAlignment="1">
      <alignment horizontal="right" wrapText="1"/>
    </xf>
    <xf numFmtId="41" fontId="8" fillId="0" borderId="0" xfId="0" applyNumberFormat="1" applyFont="1" applyBorder="1"/>
    <xf numFmtId="41" fontId="7" fillId="0" borderId="0" xfId="0" applyNumberFormat="1" applyFont="1" applyFill="1" applyBorder="1" applyAlignment="1">
      <alignment horizontal="right" wrapText="1"/>
    </xf>
    <xf numFmtId="41" fontId="7" fillId="0" borderId="0" xfId="0" applyNumberFormat="1" applyFont="1" applyFill="1" applyBorder="1" applyAlignment="1" applyProtection="1"/>
    <xf numFmtId="41" fontId="4" fillId="0" borderId="0" xfId="0" applyNumberFormat="1" applyFont="1" applyBorder="1"/>
    <xf numFmtId="41" fontId="7" fillId="0" borderId="0" xfId="3" applyNumberFormat="1" applyFont="1" applyFill="1" applyBorder="1" applyAlignment="1">
      <alignment horizontal="right" wrapText="1"/>
    </xf>
    <xf numFmtId="37" fontId="7" fillId="0" borderId="0" xfId="0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7" fillId="0" borderId="0" xfId="0" applyNumberFormat="1" applyFont="1" applyFill="1" applyBorder="1" applyAlignment="1">
      <alignment wrapText="1"/>
    </xf>
    <xf numFmtId="37" fontId="7" fillId="0" borderId="0" xfId="1" applyNumberFormat="1" applyFont="1" applyBorder="1" applyAlignment="1">
      <alignment wrapText="1"/>
    </xf>
    <xf numFmtId="37" fontId="8" fillId="0" borderId="0" xfId="0" applyNumberFormat="1" applyFont="1" applyBorder="1" applyAlignment="1">
      <alignment wrapText="1"/>
    </xf>
    <xf numFmtId="41" fontId="8" fillId="0" borderId="0" xfId="3" applyNumberFormat="1" applyFont="1" applyFill="1" applyBorder="1" applyAlignment="1">
      <alignment horizontal="right" wrapText="1"/>
    </xf>
    <xf numFmtId="41" fontId="7" fillId="0" borderId="1" xfId="0" applyNumberFormat="1" applyFont="1" applyFill="1" applyBorder="1" applyAlignment="1">
      <alignment horizontal="right" wrapText="1"/>
    </xf>
    <xf numFmtId="41" fontId="4" fillId="0" borderId="0" xfId="0" applyNumberFormat="1" applyFont="1" applyFill="1" applyBorder="1" applyAlignment="1">
      <alignment horizontal="center" wrapText="1"/>
    </xf>
    <xf numFmtId="0" fontId="13" fillId="0" borderId="0" xfId="0" applyFont="1" applyBorder="1"/>
    <xf numFmtId="41" fontId="5" fillId="0" borderId="0" xfId="5" applyNumberFormat="1" applyFont="1" applyFill="1" applyBorder="1" applyAlignment="1">
      <alignment horizontal="right" wrapText="1"/>
    </xf>
    <xf numFmtId="41" fontId="14" fillId="0" borderId="0" xfId="0" applyNumberFormat="1" applyFont="1" applyBorder="1"/>
  </cellXfs>
  <cellStyles count="6">
    <cellStyle name="Comma" xfId="1" builtinId="3"/>
    <cellStyle name="Normal" xfId="0" builtinId="0"/>
    <cellStyle name="Normal_Expenditures 2002-03" xfId="2"/>
    <cellStyle name="Normal_Receipts 2002 03 " xfId="3"/>
    <cellStyle name="Normal_Sheet1" xfId="4"/>
    <cellStyle name="Normal_Sheet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5" style="8" customWidth="1"/>
    <col min="2" max="2" width="27.6640625" style="8" bestFit="1" customWidth="1"/>
    <col min="3" max="3" width="13.44140625" style="6" customWidth="1"/>
    <col min="4" max="5" width="13" style="6" customWidth="1"/>
    <col min="6" max="6" width="13.6640625" style="6" customWidth="1"/>
    <col min="7" max="7" width="12.5546875" style="6" customWidth="1"/>
    <col min="8" max="8" width="15" style="6" customWidth="1"/>
    <col min="9" max="9" width="14.5546875" style="6" customWidth="1"/>
    <col min="10" max="10" width="11.33203125" style="6" customWidth="1"/>
    <col min="11" max="11" width="12.44140625" style="6" customWidth="1"/>
    <col min="12" max="12" width="9.44140625" style="46" customWidth="1"/>
    <col min="13" max="13" width="10.109375" style="6" customWidth="1"/>
    <col min="14" max="14" width="10" style="39" bestFit="1" customWidth="1"/>
    <col min="15" max="16" width="10.88671875" style="8" bestFit="1" customWidth="1"/>
    <col min="17" max="17" width="9.33203125" style="8" bestFit="1" customWidth="1"/>
    <col min="18" max="18" width="10.88671875" style="8" bestFit="1" customWidth="1"/>
    <col min="19" max="16384" width="9.109375" style="8"/>
  </cols>
  <sheetData>
    <row r="1" spans="1:16" ht="13.2" x14ac:dyDescent="0.25">
      <c r="H1" s="44" t="s">
        <v>579</v>
      </c>
    </row>
    <row r="2" spans="1:16" s="1" customFormat="1" ht="40.799999999999997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582</v>
      </c>
      <c r="H2" s="2" t="s">
        <v>583</v>
      </c>
      <c r="I2" s="2" t="s">
        <v>6</v>
      </c>
      <c r="J2" s="2" t="s">
        <v>7</v>
      </c>
      <c r="K2" s="2" t="s">
        <v>584</v>
      </c>
      <c r="L2" s="47" t="s">
        <v>8</v>
      </c>
      <c r="M2" s="3" t="s">
        <v>9</v>
      </c>
      <c r="N2" s="3" t="s">
        <v>10</v>
      </c>
      <c r="O2" s="3" t="s">
        <v>11</v>
      </c>
      <c r="P2" s="3" t="s">
        <v>12</v>
      </c>
    </row>
    <row r="3" spans="1:16" ht="16.5" customHeight="1" x14ac:dyDescent="0.2">
      <c r="A3" s="37" t="s">
        <v>13</v>
      </c>
      <c r="B3" s="37" t="s">
        <v>14</v>
      </c>
      <c r="C3" s="38">
        <v>2682664.5499999998</v>
      </c>
      <c r="D3" s="38">
        <v>628809.65</v>
      </c>
      <c r="E3" s="38">
        <v>3311474.2</v>
      </c>
      <c r="F3" s="38">
        <v>9765866</v>
      </c>
      <c r="G3" s="38">
        <v>1784863.62</v>
      </c>
      <c r="H3" s="45">
        <v>11550729.619999999</v>
      </c>
      <c r="I3" s="38">
        <v>2609494.59</v>
      </c>
      <c r="J3" s="38">
        <v>197186.91</v>
      </c>
      <c r="K3" s="38">
        <v>17668885.32</v>
      </c>
      <c r="L3" s="46">
        <v>2362.7628</v>
      </c>
      <c r="M3" s="6">
        <f t="shared" ref="M3:M66" si="0">E3/L3</f>
        <v>1401.5262979423919</v>
      </c>
      <c r="N3" s="6">
        <f t="shared" ref="N3:N66" si="1">H3/L3</f>
        <v>4888.6539182011838</v>
      </c>
      <c r="O3" s="6">
        <f t="shared" ref="O3:O66" si="2">I3/L3</f>
        <v>1104.4251204564418</v>
      </c>
      <c r="P3" s="6">
        <f>(E3+H3+I3)/L3</f>
        <v>7394.6053366000178</v>
      </c>
    </row>
    <row r="4" spans="1:16" ht="16.5" customHeight="1" x14ac:dyDescent="0.2">
      <c r="A4" s="37" t="s">
        <v>15</v>
      </c>
      <c r="B4" s="37" t="s">
        <v>16</v>
      </c>
      <c r="C4" s="38">
        <v>3033449.81</v>
      </c>
      <c r="D4" s="38">
        <v>751953.48</v>
      </c>
      <c r="E4" s="38">
        <v>3785403.29</v>
      </c>
      <c r="F4" s="38">
        <v>10506591</v>
      </c>
      <c r="G4" s="38">
        <v>1886550.17</v>
      </c>
      <c r="H4" s="45">
        <v>12393141.17</v>
      </c>
      <c r="I4" s="38">
        <v>1928265.25</v>
      </c>
      <c r="J4" s="38">
        <v>112137</v>
      </c>
      <c r="K4" s="38">
        <v>18218946.710000001</v>
      </c>
      <c r="L4" s="46">
        <v>2748.7258000000002</v>
      </c>
      <c r="M4" s="6">
        <f t="shared" si="0"/>
        <v>1377.1483827160932</v>
      </c>
      <c r="N4" s="6">
        <f t="shared" si="1"/>
        <v>4508.6858681939102</v>
      </c>
      <c r="O4" s="6">
        <f t="shared" si="2"/>
        <v>701.51240622109333</v>
      </c>
      <c r="P4" s="6">
        <f t="shared" ref="P4:P67" si="3">(E4+H4+I4)/L4</f>
        <v>6587.3466571310964</v>
      </c>
    </row>
    <row r="5" spans="1:16" ht="16.5" customHeight="1" x14ac:dyDescent="0.2">
      <c r="A5" s="37" t="s">
        <v>17</v>
      </c>
      <c r="B5" s="37" t="s">
        <v>18</v>
      </c>
      <c r="C5" s="38">
        <v>3295684.33</v>
      </c>
      <c r="D5" s="38">
        <v>401144.89</v>
      </c>
      <c r="E5" s="38">
        <v>3696829.22</v>
      </c>
      <c r="F5" s="38">
        <v>731767</v>
      </c>
      <c r="G5" s="38">
        <v>166190.62</v>
      </c>
      <c r="H5" s="45">
        <v>897957.62</v>
      </c>
      <c r="I5" s="38">
        <v>83215.09</v>
      </c>
      <c r="J5" s="38">
        <v>32658.93</v>
      </c>
      <c r="K5" s="38">
        <v>4710660.8600000003</v>
      </c>
      <c r="L5" s="46">
        <v>415.16219999999998</v>
      </c>
      <c r="M5" s="6">
        <f t="shared" si="0"/>
        <v>8904.5419356579205</v>
      </c>
      <c r="N5" s="6">
        <f t="shared" si="1"/>
        <v>2162.9079429678327</v>
      </c>
      <c r="O5" s="6">
        <f t="shared" si="2"/>
        <v>200.4399485309597</v>
      </c>
      <c r="P5" s="6">
        <f t="shared" si="3"/>
        <v>11267.88982715671</v>
      </c>
    </row>
    <row r="6" spans="1:16" ht="16.5" customHeight="1" x14ac:dyDescent="0.2">
      <c r="A6" s="37" t="s">
        <v>19</v>
      </c>
      <c r="B6" s="37" t="s">
        <v>20</v>
      </c>
      <c r="C6" s="38">
        <v>6094471.1600000001</v>
      </c>
      <c r="D6" s="38">
        <v>851326.92</v>
      </c>
      <c r="E6" s="38">
        <v>6945798.0800000001</v>
      </c>
      <c r="F6" s="38">
        <v>9988818</v>
      </c>
      <c r="G6" s="38">
        <v>2535779.7999999998</v>
      </c>
      <c r="H6" s="45">
        <v>12524597.800000001</v>
      </c>
      <c r="I6" s="38">
        <v>1849481.51</v>
      </c>
      <c r="J6" s="38">
        <v>151974</v>
      </c>
      <c r="K6" s="38">
        <v>21471851.390000001</v>
      </c>
      <c r="L6" s="48">
        <v>3308.7013000000002</v>
      </c>
      <c r="M6" s="6">
        <f t="shared" si="0"/>
        <v>2099.2520781492121</v>
      </c>
      <c r="N6" s="6">
        <f t="shared" si="1"/>
        <v>3785.3516121264861</v>
      </c>
      <c r="O6" s="6">
        <f t="shared" si="2"/>
        <v>558.9750606982866</v>
      </c>
      <c r="P6" s="6">
        <f t="shared" si="3"/>
        <v>6443.5787509739857</v>
      </c>
    </row>
    <row r="7" spans="1:16" ht="16.5" customHeight="1" x14ac:dyDescent="0.2">
      <c r="A7" s="37" t="s">
        <v>21</v>
      </c>
      <c r="B7" s="37" t="s">
        <v>22</v>
      </c>
      <c r="C7" s="38">
        <v>4892252.12</v>
      </c>
      <c r="D7" s="38">
        <v>1013931.83</v>
      </c>
      <c r="E7" s="38">
        <v>5906183.9500000002</v>
      </c>
      <c r="F7" s="38">
        <v>10084935</v>
      </c>
      <c r="G7" s="38">
        <v>2082609.16</v>
      </c>
      <c r="H7" s="45">
        <v>12167544.16</v>
      </c>
      <c r="I7" s="38">
        <v>4101499.62</v>
      </c>
      <c r="J7" s="38">
        <v>24713.1</v>
      </c>
      <c r="K7" s="38">
        <v>22199940.829999998</v>
      </c>
      <c r="L7" s="48">
        <v>2942.2875000000004</v>
      </c>
      <c r="M7" s="6">
        <f t="shared" si="0"/>
        <v>2007.3442687024974</v>
      </c>
      <c r="N7" s="6">
        <f t="shared" si="1"/>
        <v>4135.4028659673804</v>
      </c>
      <c r="O7" s="6">
        <f t="shared" si="2"/>
        <v>1393.9832936108385</v>
      </c>
      <c r="P7" s="6">
        <f t="shared" si="3"/>
        <v>7536.7304282807163</v>
      </c>
    </row>
    <row r="8" spans="1:16" ht="16.5" customHeight="1" x14ac:dyDescent="0.2">
      <c r="A8" s="37" t="s">
        <v>23</v>
      </c>
      <c r="B8" s="37" t="s">
        <v>24</v>
      </c>
      <c r="C8" s="38">
        <v>375718.68</v>
      </c>
      <c r="D8" s="38">
        <v>60468.37</v>
      </c>
      <c r="E8" s="38">
        <v>436187.05</v>
      </c>
      <c r="F8" s="38">
        <v>1121102</v>
      </c>
      <c r="G8" s="38">
        <v>343417.28</v>
      </c>
      <c r="H8" s="45">
        <v>1464519.28</v>
      </c>
      <c r="I8" s="38">
        <v>417271.8</v>
      </c>
      <c r="J8" s="38">
        <v>4102</v>
      </c>
      <c r="K8" s="38">
        <v>2322080.13</v>
      </c>
      <c r="L8" s="48">
        <v>235.68449999999996</v>
      </c>
      <c r="M8" s="6">
        <f t="shared" si="0"/>
        <v>1850.7243794140049</v>
      </c>
      <c r="N8" s="6">
        <f t="shared" si="1"/>
        <v>6213.8973076294806</v>
      </c>
      <c r="O8" s="6">
        <f t="shared" si="2"/>
        <v>1770.46772273951</v>
      </c>
      <c r="P8" s="6">
        <f t="shared" si="3"/>
        <v>9835.0894097829951</v>
      </c>
    </row>
    <row r="9" spans="1:16" ht="16.5" customHeight="1" x14ac:dyDescent="0.2">
      <c r="A9" s="37" t="s">
        <v>25</v>
      </c>
      <c r="B9" s="37" t="s">
        <v>26</v>
      </c>
      <c r="C9" s="38">
        <v>1940156.46</v>
      </c>
      <c r="D9" s="38">
        <v>362024.67</v>
      </c>
      <c r="E9" s="38">
        <v>2302181.13</v>
      </c>
      <c r="F9" s="38">
        <v>4504800</v>
      </c>
      <c r="G9" s="38">
        <v>1578811.28</v>
      </c>
      <c r="H9" s="45">
        <v>6083611.2800000003</v>
      </c>
      <c r="I9" s="38">
        <v>1252809.73</v>
      </c>
      <c r="J9" s="38">
        <v>17606.25</v>
      </c>
      <c r="K9" s="38">
        <v>9656208.3900000006</v>
      </c>
      <c r="L9" s="48">
        <v>1249.9219000000001</v>
      </c>
      <c r="M9" s="6">
        <f t="shared" si="0"/>
        <v>1841.8599834117633</v>
      </c>
      <c r="N9" s="6">
        <f t="shared" si="1"/>
        <v>4867.1931262265271</v>
      </c>
      <c r="O9" s="6">
        <f t="shared" si="2"/>
        <v>1002.3104083543139</v>
      </c>
      <c r="P9" s="6">
        <f t="shared" si="3"/>
        <v>7711.3635179926041</v>
      </c>
    </row>
    <row r="10" spans="1:16" ht="16.5" customHeight="1" x14ac:dyDescent="0.2">
      <c r="A10" s="37" t="s">
        <v>27</v>
      </c>
      <c r="B10" s="37" t="s">
        <v>28</v>
      </c>
      <c r="C10" s="38">
        <v>462279.49</v>
      </c>
      <c r="D10" s="38">
        <v>173731.93</v>
      </c>
      <c r="E10" s="38">
        <v>636011.42000000004</v>
      </c>
      <c r="F10" s="38">
        <v>2327400</v>
      </c>
      <c r="G10" s="38">
        <v>393874.03</v>
      </c>
      <c r="H10" s="45">
        <v>2721274.03</v>
      </c>
      <c r="I10" s="38">
        <v>614044.43000000005</v>
      </c>
      <c r="J10" s="38">
        <v>57636.13</v>
      </c>
      <c r="K10" s="38">
        <v>4028966.01</v>
      </c>
      <c r="L10" s="46">
        <v>607.67619999999999</v>
      </c>
      <c r="M10" s="6">
        <f t="shared" si="0"/>
        <v>1046.6288131738581</v>
      </c>
      <c r="N10" s="6">
        <f t="shared" si="1"/>
        <v>4478.1645718558666</v>
      </c>
      <c r="O10" s="6">
        <f t="shared" si="2"/>
        <v>1010.4796435996672</v>
      </c>
      <c r="P10" s="6">
        <f t="shared" si="3"/>
        <v>6535.2730286293918</v>
      </c>
    </row>
    <row r="11" spans="1:16" ht="16.5" customHeight="1" x14ac:dyDescent="0.2">
      <c r="A11" s="37" t="s">
        <v>29</v>
      </c>
      <c r="B11" s="37" t="s">
        <v>30</v>
      </c>
      <c r="C11" s="38">
        <v>4579481.8600000003</v>
      </c>
      <c r="D11" s="38">
        <v>546979.41</v>
      </c>
      <c r="E11" s="38">
        <v>5126461.2699999996</v>
      </c>
      <c r="F11" s="38">
        <v>5734955</v>
      </c>
      <c r="G11" s="38">
        <v>1342127.23</v>
      </c>
      <c r="H11" s="45">
        <v>7077082.2300000004</v>
      </c>
      <c r="I11" s="38">
        <v>1494863.45</v>
      </c>
      <c r="J11" s="38">
        <v>107083.68</v>
      </c>
      <c r="K11" s="38">
        <v>13805490.630000001</v>
      </c>
      <c r="L11" s="46">
        <v>1722.6951999999999</v>
      </c>
      <c r="M11" s="6">
        <f t="shared" si="0"/>
        <v>2975.8376699488103</v>
      </c>
      <c r="N11" s="6">
        <f t="shared" si="1"/>
        <v>4108.1453236765283</v>
      </c>
      <c r="O11" s="6">
        <f t="shared" si="2"/>
        <v>867.7469177368115</v>
      </c>
      <c r="P11" s="6">
        <f t="shared" si="3"/>
        <v>7951.7299113621493</v>
      </c>
    </row>
    <row r="12" spans="1:16" ht="16.5" customHeight="1" x14ac:dyDescent="0.2">
      <c r="A12" s="37" t="s">
        <v>31</v>
      </c>
      <c r="B12" s="37" t="s">
        <v>32</v>
      </c>
      <c r="C12" s="38">
        <v>6300819.0800000001</v>
      </c>
      <c r="D12" s="38">
        <v>1466489.83</v>
      </c>
      <c r="E12" s="38">
        <v>7767308.9100000001</v>
      </c>
      <c r="F12" s="38">
        <v>13203517</v>
      </c>
      <c r="G12" s="38">
        <v>2452771.91</v>
      </c>
      <c r="H12" s="45">
        <v>15656288.91</v>
      </c>
      <c r="I12" s="38">
        <v>2836679.55</v>
      </c>
      <c r="J12" s="38">
        <v>56087.22</v>
      </c>
      <c r="K12" s="38">
        <v>26316364.59</v>
      </c>
      <c r="L12" s="46">
        <v>3704.2726000000002</v>
      </c>
      <c r="M12" s="6">
        <f t="shared" si="0"/>
        <v>2096.8513251427553</v>
      </c>
      <c r="N12" s="6">
        <f t="shared" si="1"/>
        <v>4226.5487993513216</v>
      </c>
      <c r="O12" s="6">
        <f t="shared" si="2"/>
        <v>765.78585226152086</v>
      </c>
      <c r="P12" s="6">
        <f t="shared" si="3"/>
        <v>7089.1859767555979</v>
      </c>
    </row>
    <row r="13" spans="1:16" ht="16.5" customHeight="1" x14ac:dyDescent="0.2">
      <c r="A13" s="37" t="s">
        <v>33</v>
      </c>
      <c r="B13" s="37" t="s">
        <v>34</v>
      </c>
      <c r="C13" s="38">
        <v>1445368.14</v>
      </c>
      <c r="D13" s="38">
        <v>503122.56</v>
      </c>
      <c r="E13" s="38">
        <v>1948490.7</v>
      </c>
      <c r="F13" s="38">
        <v>6909028</v>
      </c>
      <c r="G13" s="38">
        <v>1401986.66</v>
      </c>
      <c r="H13" s="45">
        <v>8311014.6600000001</v>
      </c>
      <c r="I13" s="38">
        <v>2036566.29</v>
      </c>
      <c r="J13" s="38">
        <v>14616.5</v>
      </c>
      <c r="K13" s="38">
        <v>12310688.15</v>
      </c>
      <c r="L13" s="46">
        <v>1718.5388999999998</v>
      </c>
      <c r="M13" s="6">
        <f t="shared" si="0"/>
        <v>1133.8065725483434</v>
      </c>
      <c r="N13" s="6">
        <f t="shared" si="1"/>
        <v>4836.0934163317461</v>
      </c>
      <c r="O13" s="6">
        <f t="shared" si="2"/>
        <v>1185.0568468365775</v>
      </c>
      <c r="P13" s="6">
        <f t="shared" si="3"/>
        <v>7154.9568357166663</v>
      </c>
    </row>
    <row r="14" spans="1:16" ht="16.5" customHeight="1" x14ac:dyDescent="0.2">
      <c r="A14" s="37" t="s">
        <v>35</v>
      </c>
      <c r="B14" s="37" t="s">
        <v>36</v>
      </c>
      <c r="C14" s="38">
        <v>3247702.71</v>
      </c>
      <c r="D14" s="38">
        <v>675272.78</v>
      </c>
      <c r="E14" s="38">
        <v>3922975.49</v>
      </c>
      <c r="F14" s="38">
        <v>1929800</v>
      </c>
      <c r="G14" s="38">
        <v>415549.2</v>
      </c>
      <c r="H14" s="45">
        <v>2345349.2000000002</v>
      </c>
      <c r="I14" s="38">
        <v>212595.23</v>
      </c>
      <c r="J14" s="38">
        <v>7461</v>
      </c>
      <c r="K14" s="38">
        <v>6488380.9199999999</v>
      </c>
      <c r="L14" s="46">
        <v>932.39260000000013</v>
      </c>
      <c r="M14" s="6">
        <f t="shared" si="0"/>
        <v>4207.4288127125847</v>
      </c>
      <c r="N14" s="6">
        <f t="shared" si="1"/>
        <v>2515.4094959569607</v>
      </c>
      <c r="O14" s="6">
        <f t="shared" si="2"/>
        <v>228.0104217901343</v>
      </c>
      <c r="P14" s="6">
        <f t="shared" si="3"/>
        <v>6950.8487304596802</v>
      </c>
    </row>
    <row r="15" spans="1:16" ht="16.5" customHeight="1" x14ac:dyDescent="0.2">
      <c r="A15" s="37" t="s">
        <v>37</v>
      </c>
      <c r="B15" s="37" t="s">
        <v>38</v>
      </c>
      <c r="C15" s="38">
        <v>2162184.31</v>
      </c>
      <c r="D15" s="38">
        <v>847802.95</v>
      </c>
      <c r="E15" s="38">
        <v>3009987.26</v>
      </c>
      <c r="F15" s="38">
        <v>12290043</v>
      </c>
      <c r="G15" s="38">
        <v>2703248.31</v>
      </c>
      <c r="H15" s="45">
        <v>14993291.310000001</v>
      </c>
      <c r="I15" s="38">
        <v>4169245.72</v>
      </c>
      <c r="J15" s="38">
        <v>1030828.97</v>
      </c>
      <c r="K15" s="38">
        <v>23203353.260000002</v>
      </c>
      <c r="L15" s="46">
        <v>2727.5155</v>
      </c>
      <c r="M15" s="6">
        <f t="shared" si="0"/>
        <v>1103.5637597659847</v>
      </c>
      <c r="N15" s="6">
        <f t="shared" si="1"/>
        <v>5497.0508178596974</v>
      </c>
      <c r="O15" s="6">
        <f t="shared" si="2"/>
        <v>1528.5873609150892</v>
      </c>
      <c r="P15" s="6">
        <f t="shared" si="3"/>
        <v>8129.2019385407702</v>
      </c>
    </row>
    <row r="16" spans="1:16" ht="16.5" customHeight="1" x14ac:dyDescent="0.2">
      <c r="A16" s="37" t="s">
        <v>39</v>
      </c>
      <c r="B16" s="37" t="s">
        <v>40</v>
      </c>
      <c r="C16" s="38">
        <v>1583339.24</v>
      </c>
      <c r="D16" s="38">
        <v>317826.87</v>
      </c>
      <c r="E16" s="38">
        <v>1901166.11</v>
      </c>
      <c r="F16" s="38">
        <v>2474055</v>
      </c>
      <c r="G16" s="38">
        <v>693358.77</v>
      </c>
      <c r="H16" s="45">
        <v>3167413.77</v>
      </c>
      <c r="I16" s="38">
        <v>494765.11</v>
      </c>
      <c r="J16" s="38">
        <v>36350.9</v>
      </c>
      <c r="K16" s="38">
        <v>5599695.8899999997</v>
      </c>
      <c r="L16" s="46">
        <v>774.18240000000003</v>
      </c>
      <c r="M16" s="6">
        <f t="shared" si="0"/>
        <v>2455.708254282195</v>
      </c>
      <c r="N16" s="6">
        <f t="shared" si="1"/>
        <v>4091.3017009944942</v>
      </c>
      <c r="O16" s="6">
        <f t="shared" si="2"/>
        <v>639.08080318023246</v>
      </c>
      <c r="P16" s="6">
        <f t="shared" si="3"/>
        <v>7186.0907584569222</v>
      </c>
    </row>
    <row r="17" spans="1:16" ht="16.5" customHeight="1" x14ac:dyDescent="0.2">
      <c r="A17" s="37" t="s">
        <v>41</v>
      </c>
      <c r="B17" s="37" t="s">
        <v>42</v>
      </c>
      <c r="C17" s="38">
        <v>1457466.12</v>
      </c>
      <c r="D17" s="38">
        <v>379207.9</v>
      </c>
      <c r="E17" s="38">
        <v>1836674.02</v>
      </c>
      <c r="F17" s="38">
        <v>3806661</v>
      </c>
      <c r="G17" s="38">
        <v>702247.64</v>
      </c>
      <c r="H17" s="45">
        <v>4508908.6399999997</v>
      </c>
      <c r="I17" s="38">
        <v>809351.48</v>
      </c>
      <c r="J17" s="38">
        <v>8339</v>
      </c>
      <c r="K17" s="38">
        <v>7163273.1399999997</v>
      </c>
      <c r="L17" s="46">
        <v>961.79750000000001</v>
      </c>
      <c r="M17" s="6">
        <f t="shared" si="0"/>
        <v>1909.6265274135149</v>
      </c>
      <c r="N17" s="6">
        <f t="shared" si="1"/>
        <v>4688.0020378510026</v>
      </c>
      <c r="O17" s="6">
        <f t="shared" si="2"/>
        <v>841.49883941266216</v>
      </c>
      <c r="P17" s="6">
        <f t="shared" si="3"/>
        <v>7439.1274046771805</v>
      </c>
    </row>
    <row r="18" spans="1:16" ht="16.5" customHeight="1" x14ac:dyDescent="0.2">
      <c r="A18" s="37" t="s">
        <v>43</v>
      </c>
      <c r="B18" s="37" t="s">
        <v>44</v>
      </c>
      <c r="C18" s="38">
        <v>45434359.420000002</v>
      </c>
      <c r="D18" s="38">
        <v>4852158.3099999996</v>
      </c>
      <c r="E18" s="38">
        <v>50286517.729999997</v>
      </c>
      <c r="F18" s="38">
        <v>27451071</v>
      </c>
      <c r="G18" s="38">
        <v>5626408</v>
      </c>
      <c r="H18" s="45">
        <v>33077479</v>
      </c>
      <c r="I18" s="38">
        <v>5100235.8099999996</v>
      </c>
      <c r="J18" s="38">
        <v>452291.15</v>
      </c>
      <c r="K18" s="38">
        <v>88916523.689999998</v>
      </c>
      <c r="L18" s="46">
        <v>13135.4076</v>
      </c>
      <c r="M18" s="6">
        <f t="shared" si="0"/>
        <v>3828.3180287454493</v>
      </c>
      <c r="N18" s="6">
        <f t="shared" si="1"/>
        <v>2518.1920506220149</v>
      </c>
      <c r="O18" s="6">
        <f t="shared" si="2"/>
        <v>388.28150334672517</v>
      </c>
      <c r="P18" s="6">
        <f t="shared" si="3"/>
        <v>6734.7915827141887</v>
      </c>
    </row>
    <row r="19" spans="1:16" ht="16.5" customHeight="1" x14ac:dyDescent="0.2">
      <c r="A19" s="37" t="s">
        <v>45</v>
      </c>
      <c r="B19" s="37" t="s">
        <v>46</v>
      </c>
      <c r="C19" s="38">
        <v>4147713.24</v>
      </c>
      <c r="D19" s="38">
        <v>897054.06</v>
      </c>
      <c r="E19" s="38">
        <v>5044767.3</v>
      </c>
      <c r="F19" s="38">
        <v>8349077</v>
      </c>
      <c r="G19" s="38">
        <v>1839056.93</v>
      </c>
      <c r="H19" s="45">
        <v>10188133.93</v>
      </c>
      <c r="I19" s="38">
        <v>3719373.3</v>
      </c>
      <c r="J19" s="38">
        <v>37848</v>
      </c>
      <c r="K19" s="38">
        <v>18990122.530000001</v>
      </c>
      <c r="L19" s="46">
        <v>2427.2523999999999</v>
      </c>
      <c r="M19" s="6">
        <f t="shared" si="0"/>
        <v>2078.3859560711526</v>
      </c>
      <c r="N19" s="6">
        <f t="shared" si="1"/>
        <v>4197.3936991472337</v>
      </c>
      <c r="O19" s="6">
        <f t="shared" si="2"/>
        <v>1532.3389112726802</v>
      </c>
      <c r="P19" s="6">
        <f t="shared" si="3"/>
        <v>7808.1185664910672</v>
      </c>
    </row>
    <row r="20" spans="1:16" ht="16.5" customHeight="1" x14ac:dyDescent="0.2">
      <c r="A20" s="37" t="s">
        <v>47</v>
      </c>
      <c r="B20" s="37" t="s">
        <v>48</v>
      </c>
      <c r="C20" s="38">
        <v>7737937.1399999997</v>
      </c>
      <c r="D20" s="38">
        <v>2471205.17</v>
      </c>
      <c r="E20" s="38">
        <v>10209142.310000001</v>
      </c>
      <c r="F20" s="38">
        <v>10369543</v>
      </c>
      <c r="G20" s="38">
        <v>2728625.03</v>
      </c>
      <c r="H20" s="45">
        <v>13098168.029999999</v>
      </c>
      <c r="I20" s="38">
        <v>3918836.03</v>
      </c>
      <c r="J20" s="38">
        <v>1112408.81</v>
      </c>
      <c r="K20" s="38">
        <v>28338555.18</v>
      </c>
      <c r="L20" s="46">
        <v>3182.4244000000008</v>
      </c>
      <c r="M20" s="6">
        <f t="shared" si="0"/>
        <v>3207.9763811514258</v>
      </c>
      <c r="N20" s="6">
        <f t="shared" si="1"/>
        <v>4115.7829326597657</v>
      </c>
      <c r="O20" s="6">
        <f t="shared" si="2"/>
        <v>1231.3995675749591</v>
      </c>
      <c r="P20" s="6">
        <f t="shared" si="3"/>
        <v>8555.1588813861508</v>
      </c>
    </row>
    <row r="21" spans="1:16" ht="16.5" customHeight="1" x14ac:dyDescent="0.2">
      <c r="A21" s="37" t="s">
        <v>49</v>
      </c>
      <c r="B21" s="37" t="s">
        <v>50</v>
      </c>
      <c r="C21" s="38">
        <v>5572168.1600000001</v>
      </c>
      <c r="D21" s="38">
        <v>986374.24</v>
      </c>
      <c r="E21" s="38">
        <v>6558542.4000000004</v>
      </c>
      <c r="F21" s="38">
        <v>10640495</v>
      </c>
      <c r="G21" s="38">
        <v>2790266.49</v>
      </c>
      <c r="H21" s="45">
        <v>13430761.49</v>
      </c>
      <c r="I21" s="38">
        <v>4617916.04</v>
      </c>
      <c r="J21" s="38">
        <v>267569.31</v>
      </c>
      <c r="K21" s="38">
        <v>24874789.239999998</v>
      </c>
      <c r="L21" s="46">
        <v>3117.8038000000001</v>
      </c>
      <c r="M21" s="6">
        <f t="shared" si="0"/>
        <v>2103.5776529619984</v>
      </c>
      <c r="N21" s="6">
        <f t="shared" si="1"/>
        <v>4307.7635257228176</v>
      </c>
      <c r="O21" s="6">
        <f t="shared" si="2"/>
        <v>1481.1438872452461</v>
      </c>
      <c r="P21" s="6">
        <f t="shared" si="3"/>
        <v>7892.4850659300619</v>
      </c>
    </row>
    <row r="22" spans="1:16" ht="16.5" customHeight="1" x14ac:dyDescent="0.2">
      <c r="A22" s="37" t="s">
        <v>51</v>
      </c>
      <c r="B22" s="37" t="s">
        <v>52</v>
      </c>
      <c r="C22" s="38">
        <v>4893793.09</v>
      </c>
      <c r="D22" s="38">
        <v>824119.13</v>
      </c>
      <c r="E22" s="38">
        <v>5717912.2199999997</v>
      </c>
      <c r="F22" s="38">
        <v>8456952</v>
      </c>
      <c r="G22" s="38">
        <v>1697957.49</v>
      </c>
      <c r="H22" s="45">
        <v>10154909.49</v>
      </c>
      <c r="I22" s="38">
        <v>2332532.16</v>
      </c>
      <c r="J22" s="38">
        <v>19859</v>
      </c>
      <c r="K22" s="38">
        <v>18225212.870000001</v>
      </c>
      <c r="L22" s="46">
        <v>2539.0576999999998</v>
      </c>
      <c r="M22" s="6">
        <f t="shared" si="0"/>
        <v>2251.9819931622665</v>
      </c>
      <c r="N22" s="6">
        <f t="shared" si="1"/>
        <v>3999.4796061546772</v>
      </c>
      <c r="O22" s="6">
        <f t="shared" si="2"/>
        <v>918.66055663091083</v>
      </c>
      <c r="P22" s="6">
        <f t="shared" si="3"/>
        <v>7170.1221559478554</v>
      </c>
    </row>
    <row r="23" spans="1:16" ht="16.5" customHeight="1" x14ac:dyDescent="0.2">
      <c r="A23" s="37" t="s">
        <v>53</v>
      </c>
      <c r="B23" s="37" t="s">
        <v>54</v>
      </c>
      <c r="C23" s="38">
        <v>1156023.5900000001</v>
      </c>
      <c r="D23" s="38">
        <v>199038.95</v>
      </c>
      <c r="E23" s="38">
        <v>1355062.54</v>
      </c>
      <c r="F23" s="38">
        <v>4387349</v>
      </c>
      <c r="G23" s="38">
        <v>923489.28000000003</v>
      </c>
      <c r="H23" s="45">
        <v>5310838.28</v>
      </c>
      <c r="I23" s="38">
        <v>882191.84</v>
      </c>
      <c r="J23" s="38">
        <v>277991</v>
      </c>
      <c r="K23" s="38">
        <v>7826083.6600000001</v>
      </c>
      <c r="L23" s="46">
        <v>1130.2271000000001</v>
      </c>
      <c r="M23" s="6">
        <f t="shared" si="0"/>
        <v>1198.9294363938009</v>
      </c>
      <c r="N23" s="6">
        <f t="shared" si="1"/>
        <v>4698.9125282874566</v>
      </c>
      <c r="O23" s="6">
        <f t="shared" si="2"/>
        <v>780.5438747664075</v>
      </c>
      <c r="P23" s="6">
        <f t="shared" si="3"/>
        <v>6678.3858394476647</v>
      </c>
    </row>
    <row r="24" spans="1:16" ht="16.5" customHeight="1" x14ac:dyDescent="0.2">
      <c r="A24" s="37" t="s">
        <v>55</v>
      </c>
      <c r="B24" s="37" t="s">
        <v>56</v>
      </c>
      <c r="C24" s="38">
        <v>1642307.8</v>
      </c>
      <c r="D24" s="38">
        <v>341482.45</v>
      </c>
      <c r="E24" s="38">
        <v>1983790.25</v>
      </c>
      <c r="F24" s="38">
        <v>9104670</v>
      </c>
      <c r="G24" s="38">
        <v>2222338.4500000002</v>
      </c>
      <c r="H24" s="45">
        <v>11327008.449999999</v>
      </c>
      <c r="I24" s="38">
        <v>3360323.75</v>
      </c>
      <c r="J24" s="38">
        <v>115735.59</v>
      </c>
      <c r="K24" s="38">
        <v>16786858.039999999</v>
      </c>
      <c r="L24" s="46">
        <v>1944.8334000000002</v>
      </c>
      <c r="M24" s="6">
        <f t="shared" si="0"/>
        <v>1020.0309445528854</v>
      </c>
      <c r="N24" s="6">
        <f t="shared" si="1"/>
        <v>5824.1536010230993</v>
      </c>
      <c r="O24" s="6">
        <f t="shared" si="2"/>
        <v>1727.8208765851098</v>
      </c>
      <c r="P24" s="6">
        <f t="shared" si="3"/>
        <v>8572.0054221610953</v>
      </c>
    </row>
    <row r="25" spans="1:16" ht="16.5" customHeight="1" x14ac:dyDescent="0.2">
      <c r="A25" s="37" t="s">
        <v>57</v>
      </c>
      <c r="B25" s="37" t="s">
        <v>58</v>
      </c>
      <c r="C25" s="38">
        <v>3603950.82</v>
      </c>
      <c r="D25" s="38">
        <v>1423324.65</v>
      </c>
      <c r="E25" s="38">
        <v>5027275.47</v>
      </c>
      <c r="F25" s="38">
        <v>9260692</v>
      </c>
      <c r="G25" s="38">
        <v>1714938.19</v>
      </c>
      <c r="H25" s="45">
        <v>10975630.189999999</v>
      </c>
      <c r="I25" s="38">
        <v>3646215.43</v>
      </c>
      <c r="J25" s="38">
        <v>299312.3</v>
      </c>
      <c r="K25" s="38">
        <v>19948433.390000001</v>
      </c>
      <c r="L25" s="46">
        <v>2453.8490999999999</v>
      </c>
      <c r="M25" s="6">
        <f t="shared" si="0"/>
        <v>2048.7304903956806</v>
      </c>
      <c r="N25" s="6">
        <f t="shared" si="1"/>
        <v>4472.8219799660865</v>
      </c>
      <c r="O25" s="6">
        <f t="shared" si="2"/>
        <v>1485.9167297614185</v>
      </c>
      <c r="P25" s="6">
        <f t="shared" si="3"/>
        <v>8007.4692001231861</v>
      </c>
    </row>
    <row r="26" spans="1:16" ht="16.5" customHeight="1" x14ac:dyDescent="0.2">
      <c r="A26" s="37" t="s">
        <v>59</v>
      </c>
      <c r="B26" s="37" t="s">
        <v>60</v>
      </c>
      <c r="C26" s="38">
        <v>17018955.5</v>
      </c>
      <c r="D26" s="38">
        <v>2607896.65</v>
      </c>
      <c r="E26" s="38">
        <v>19626852.149999999</v>
      </c>
      <c r="F26" s="38">
        <v>31639274</v>
      </c>
      <c r="G26" s="38">
        <v>5571288.96</v>
      </c>
      <c r="H26" s="45">
        <v>37210562.960000001</v>
      </c>
      <c r="I26" s="38">
        <v>5441851.9000000004</v>
      </c>
      <c r="J26" s="38">
        <v>-3517931.01</v>
      </c>
      <c r="K26" s="38">
        <v>58761336</v>
      </c>
      <c r="L26" s="46">
        <v>10047.091699999999</v>
      </c>
      <c r="M26" s="6">
        <f t="shared" si="0"/>
        <v>1953.4859177208466</v>
      </c>
      <c r="N26" s="6">
        <f t="shared" si="1"/>
        <v>3703.6153417411333</v>
      </c>
      <c r="O26" s="6">
        <f t="shared" si="2"/>
        <v>541.63454086917523</v>
      </c>
      <c r="P26" s="6">
        <f t="shared" si="3"/>
        <v>6198.7358003311547</v>
      </c>
    </row>
    <row r="27" spans="1:16" ht="16.5" customHeight="1" x14ac:dyDescent="0.2">
      <c r="A27" s="37" t="s">
        <v>61</v>
      </c>
      <c r="B27" s="37" t="s">
        <v>62</v>
      </c>
      <c r="C27" s="38">
        <v>772128.25</v>
      </c>
      <c r="D27" s="38">
        <v>118194.67</v>
      </c>
      <c r="E27" s="38">
        <v>890322.92</v>
      </c>
      <c r="F27" s="38">
        <v>1217667</v>
      </c>
      <c r="G27" s="38">
        <v>240650.27</v>
      </c>
      <c r="H27" s="45">
        <v>1458317.27</v>
      </c>
      <c r="I27" s="38">
        <v>247975.9</v>
      </c>
      <c r="J27" s="38">
        <v>27917.14</v>
      </c>
      <c r="K27" s="38">
        <v>2624533.23</v>
      </c>
      <c r="L27" s="46">
        <v>393.09440000000001</v>
      </c>
      <c r="M27" s="6">
        <f t="shared" si="0"/>
        <v>2264.9086835121539</v>
      </c>
      <c r="N27" s="6">
        <f t="shared" si="1"/>
        <v>3709.8398501733936</v>
      </c>
      <c r="O27" s="6">
        <f t="shared" si="2"/>
        <v>630.8304061314534</v>
      </c>
      <c r="P27" s="6">
        <f t="shared" si="3"/>
        <v>6605.578939817</v>
      </c>
    </row>
    <row r="28" spans="1:16" ht="16.5" customHeight="1" x14ac:dyDescent="0.2">
      <c r="A28" s="37" t="s">
        <v>63</v>
      </c>
      <c r="B28" s="37" t="s">
        <v>64</v>
      </c>
      <c r="C28" s="38">
        <v>1904967.22</v>
      </c>
      <c r="D28" s="38">
        <v>535482.67000000004</v>
      </c>
      <c r="E28" s="38">
        <v>2440449.89</v>
      </c>
      <c r="F28" s="38">
        <v>8119916</v>
      </c>
      <c r="G28" s="38">
        <v>1612354.53</v>
      </c>
      <c r="H28" s="45">
        <v>9732270.5299999993</v>
      </c>
      <c r="I28" s="38">
        <v>1874950.11</v>
      </c>
      <c r="J28" s="38">
        <v>63255.5</v>
      </c>
      <c r="K28" s="38">
        <v>14110926.029999999</v>
      </c>
      <c r="L28" s="46">
        <v>1954.1096</v>
      </c>
      <c r="M28" s="6">
        <f t="shared" si="0"/>
        <v>1248.8807639039285</v>
      </c>
      <c r="N28" s="6">
        <f t="shared" si="1"/>
        <v>4980.4118100642863</v>
      </c>
      <c r="O28" s="6">
        <f t="shared" si="2"/>
        <v>959.49076244239325</v>
      </c>
      <c r="P28" s="6">
        <f t="shared" si="3"/>
        <v>7188.7833364106082</v>
      </c>
    </row>
    <row r="29" spans="1:16" ht="16.5" customHeight="1" x14ac:dyDescent="0.2">
      <c r="A29" s="37" t="s">
        <v>65</v>
      </c>
      <c r="B29" s="37" t="s">
        <v>66</v>
      </c>
      <c r="C29" s="38">
        <v>2152113.0699999998</v>
      </c>
      <c r="D29" s="38">
        <v>621095.11</v>
      </c>
      <c r="E29" s="38">
        <v>2773208.18</v>
      </c>
      <c r="F29" s="38">
        <v>7236732</v>
      </c>
      <c r="G29" s="38">
        <v>1432791.46</v>
      </c>
      <c r="H29" s="45">
        <v>8669523.4600000009</v>
      </c>
      <c r="I29" s="38">
        <v>1622039.17</v>
      </c>
      <c r="J29" s="38">
        <v>28635.42</v>
      </c>
      <c r="K29" s="38">
        <v>13093406.23</v>
      </c>
      <c r="L29" s="46">
        <v>1850.9540999999999</v>
      </c>
      <c r="M29" s="6">
        <f t="shared" si="0"/>
        <v>1498.2587520673799</v>
      </c>
      <c r="N29" s="6">
        <f t="shared" si="1"/>
        <v>4683.8133155219793</v>
      </c>
      <c r="O29" s="6">
        <f t="shared" si="2"/>
        <v>876.32598236768808</v>
      </c>
      <c r="P29" s="6">
        <f t="shared" si="3"/>
        <v>7058.3980499570471</v>
      </c>
    </row>
    <row r="30" spans="1:16" ht="16.5" customHeight="1" x14ac:dyDescent="0.2">
      <c r="A30" s="37" t="s">
        <v>67</v>
      </c>
      <c r="B30" s="37" t="s">
        <v>68</v>
      </c>
      <c r="C30" s="38">
        <v>5058826.2300000004</v>
      </c>
      <c r="D30" s="38">
        <v>1009832.88</v>
      </c>
      <c r="E30" s="38">
        <v>6068659.1100000003</v>
      </c>
      <c r="F30" s="38">
        <v>8862138</v>
      </c>
      <c r="G30" s="38">
        <v>1920342.87</v>
      </c>
      <c r="H30" s="45">
        <v>10782480.869999999</v>
      </c>
      <c r="I30" s="38">
        <v>2488880.4700000002</v>
      </c>
      <c r="J30" s="38">
        <v>230846.73</v>
      </c>
      <c r="K30" s="38">
        <v>19570867.18</v>
      </c>
      <c r="L30" s="46">
        <v>2675.1529999999998</v>
      </c>
      <c r="M30" s="6">
        <f t="shared" si="0"/>
        <v>2268.5278599018452</v>
      </c>
      <c r="N30" s="6">
        <f t="shared" si="1"/>
        <v>4030.6034346446727</v>
      </c>
      <c r="O30" s="6">
        <f t="shared" si="2"/>
        <v>930.36939195627326</v>
      </c>
      <c r="P30" s="6">
        <f t="shared" si="3"/>
        <v>7229.5006865027908</v>
      </c>
    </row>
    <row r="31" spans="1:16" ht="16.5" customHeight="1" x14ac:dyDescent="0.2">
      <c r="A31" s="37" t="s">
        <v>69</v>
      </c>
      <c r="B31" s="37" t="s">
        <v>70</v>
      </c>
      <c r="C31" s="38">
        <v>13701678.99</v>
      </c>
      <c r="D31" s="38">
        <v>1915623.38</v>
      </c>
      <c r="E31" s="38">
        <v>15617302.369999999</v>
      </c>
      <c r="F31" s="38">
        <v>10440024</v>
      </c>
      <c r="G31" s="38">
        <v>2370724.69</v>
      </c>
      <c r="H31" s="45">
        <v>12810748.689999999</v>
      </c>
      <c r="I31" s="38">
        <v>1638523.66</v>
      </c>
      <c r="J31" s="38">
        <v>954066.24</v>
      </c>
      <c r="K31" s="38">
        <v>31020640.960000001</v>
      </c>
      <c r="L31" s="46">
        <v>4196.3716000000004</v>
      </c>
      <c r="M31" s="6">
        <f t="shared" si="0"/>
        <v>3721.620451820806</v>
      </c>
      <c r="N31" s="6">
        <f t="shared" si="1"/>
        <v>3052.8156014591268</v>
      </c>
      <c r="O31" s="6">
        <f t="shared" si="2"/>
        <v>390.46200293606023</v>
      </c>
      <c r="P31" s="6">
        <f t="shared" si="3"/>
        <v>7164.8980562159932</v>
      </c>
    </row>
    <row r="32" spans="1:16" ht="16.5" customHeight="1" x14ac:dyDescent="0.2">
      <c r="A32" s="37" t="s">
        <v>71</v>
      </c>
      <c r="B32" s="37" t="s">
        <v>72</v>
      </c>
      <c r="C32" s="38">
        <v>1718502.3</v>
      </c>
      <c r="D32" s="38">
        <v>458816.12</v>
      </c>
      <c r="E32" s="38">
        <v>2177318.42</v>
      </c>
      <c r="F32" s="38">
        <v>3974325</v>
      </c>
      <c r="G32" s="38">
        <v>936945.16</v>
      </c>
      <c r="H32" s="45">
        <v>4911270.16</v>
      </c>
      <c r="I32" s="38">
        <v>1849761.96</v>
      </c>
      <c r="J32" s="38">
        <v>46180.18</v>
      </c>
      <c r="K32" s="38">
        <v>8984530.7200000007</v>
      </c>
      <c r="L32" s="46">
        <v>1083.4714999999999</v>
      </c>
      <c r="M32" s="6">
        <f t="shared" si="0"/>
        <v>2009.5760894495149</v>
      </c>
      <c r="N32" s="6">
        <f t="shared" si="1"/>
        <v>4532.9020283413092</v>
      </c>
      <c r="O32" s="6">
        <f t="shared" si="2"/>
        <v>1707.2548378060708</v>
      </c>
      <c r="P32" s="6">
        <f t="shared" si="3"/>
        <v>8249.7329555968936</v>
      </c>
    </row>
    <row r="33" spans="1:16" ht="16.5" customHeight="1" x14ac:dyDescent="0.2">
      <c r="A33" s="37" t="s">
        <v>73</v>
      </c>
      <c r="B33" s="37" t="s">
        <v>74</v>
      </c>
      <c r="C33" s="38">
        <v>739051.45</v>
      </c>
      <c r="D33" s="38">
        <v>307041.87</v>
      </c>
      <c r="E33" s="38">
        <v>1046093.32</v>
      </c>
      <c r="F33" s="38">
        <v>2921421</v>
      </c>
      <c r="G33" s="38">
        <v>679232.08</v>
      </c>
      <c r="H33" s="45">
        <v>3600653.08</v>
      </c>
      <c r="I33" s="38">
        <v>638206.91</v>
      </c>
      <c r="J33" s="38">
        <v>9065</v>
      </c>
      <c r="K33" s="38">
        <v>5294018.3099999996</v>
      </c>
      <c r="L33" s="46">
        <v>753.97679999999991</v>
      </c>
      <c r="M33" s="6">
        <f t="shared" si="0"/>
        <v>1387.4343613755755</v>
      </c>
      <c r="N33" s="6">
        <f t="shared" si="1"/>
        <v>4775.548902830963</v>
      </c>
      <c r="O33" s="6">
        <f t="shared" si="2"/>
        <v>846.45430734738807</v>
      </c>
      <c r="P33" s="6">
        <f t="shared" si="3"/>
        <v>7009.4375715539272</v>
      </c>
    </row>
    <row r="34" spans="1:16" ht="16.5" customHeight="1" x14ac:dyDescent="0.2">
      <c r="A34" s="37" t="s">
        <v>75</v>
      </c>
      <c r="B34" s="37" t="s">
        <v>76</v>
      </c>
      <c r="C34" s="38">
        <v>4745206.8099999996</v>
      </c>
      <c r="D34" s="38">
        <v>763267.96</v>
      </c>
      <c r="E34" s="38">
        <v>5508474.7699999996</v>
      </c>
      <c r="F34" s="38">
        <v>5211895</v>
      </c>
      <c r="G34" s="38">
        <v>917574.43</v>
      </c>
      <c r="H34" s="45">
        <v>6129469.4299999997</v>
      </c>
      <c r="I34" s="38">
        <v>2109196.14</v>
      </c>
      <c r="J34" s="38">
        <v>12890</v>
      </c>
      <c r="K34" s="38">
        <v>13760030.34</v>
      </c>
      <c r="L34" s="46">
        <v>1612.6670999999999</v>
      </c>
      <c r="M34" s="6">
        <f t="shared" si="0"/>
        <v>3415.7544170151423</v>
      </c>
      <c r="N34" s="6">
        <f t="shared" si="1"/>
        <v>3800.8274801414377</v>
      </c>
      <c r="O34" s="6">
        <f t="shared" si="2"/>
        <v>1307.8930797310866</v>
      </c>
      <c r="P34" s="6">
        <f t="shared" si="3"/>
        <v>8524.4749768876663</v>
      </c>
    </row>
    <row r="35" spans="1:16" ht="16.5" customHeight="1" x14ac:dyDescent="0.2">
      <c r="A35" s="37" t="s">
        <v>77</v>
      </c>
      <c r="B35" s="37" t="s">
        <v>78</v>
      </c>
      <c r="C35" s="38">
        <v>3703864.21</v>
      </c>
      <c r="D35" s="38">
        <v>696143.28</v>
      </c>
      <c r="E35" s="38">
        <v>4400007.49</v>
      </c>
      <c r="F35" s="38">
        <v>18265672</v>
      </c>
      <c r="G35" s="38">
        <v>3393445.63</v>
      </c>
      <c r="H35" s="45">
        <v>21659117.629999999</v>
      </c>
      <c r="I35" s="38">
        <v>4998738.5</v>
      </c>
      <c r="J35" s="38">
        <v>303332.38</v>
      </c>
      <c r="K35" s="38">
        <v>31361196</v>
      </c>
      <c r="L35" s="46">
        <v>4285.4436999999998</v>
      </c>
      <c r="M35" s="6">
        <f t="shared" si="0"/>
        <v>1026.7332388475902</v>
      </c>
      <c r="N35" s="6">
        <f t="shared" si="1"/>
        <v>5054.1132135279249</v>
      </c>
      <c r="O35" s="6">
        <f t="shared" si="2"/>
        <v>1166.4459621765654</v>
      </c>
      <c r="P35" s="6">
        <f t="shared" si="3"/>
        <v>7247.2924145520801</v>
      </c>
    </row>
    <row r="36" spans="1:16" ht="16.5" customHeight="1" x14ac:dyDescent="0.2">
      <c r="A36" s="37" t="s">
        <v>79</v>
      </c>
      <c r="B36" s="37" t="s">
        <v>80</v>
      </c>
      <c r="C36" s="38">
        <v>2169733.59</v>
      </c>
      <c r="D36" s="38">
        <v>448209.77</v>
      </c>
      <c r="E36" s="38">
        <v>2617943.36</v>
      </c>
      <c r="F36" s="38">
        <v>8760936</v>
      </c>
      <c r="G36" s="38">
        <v>1592223.8</v>
      </c>
      <c r="H36" s="45">
        <v>10353159.800000001</v>
      </c>
      <c r="I36" s="38">
        <v>2858471.41</v>
      </c>
      <c r="J36" s="38">
        <v>99928.39</v>
      </c>
      <c r="K36" s="38">
        <v>15929502.960000001</v>
      </c>
      <c r="L36" s="46">
        <v>2133.7785999999996</v>
      </c>
      <c r="M36" s="6">
        <f t="shared" si="0"/>
        <v>1226.904871948758</v>
      </c>
      <c r="N36" s="6">
        <f t="shared" si="1"/>
        <v>4852.0309464159036</v>
      </c>
      <c r="O36" s="6">
        <f t="shared" si="2"/>
        <v>1339.6288677747543</v>
      </c>
      <c r="P36" s="6">
        <f t="shared" si="3"/>
        <v>7418.5646861394162</v>
      </c>
    </row>
    <row r="37" spans="1:16" ht="16.5" customHeight="1" x14ac:dyDescent="0.2">
      <c r="A37" s="37" t="s">
        <v>81</v>
      </c>
      <c r="B37" s="37" t="s">
        <v>82</v>
      </c>
      <c r="C37" s="38">
        <v>1296594.8600000001</v>
      </c>
      <c r="D37" s="38">
        <v>125823.23</v>
      </c>
      <c r="E37" s="38">
        <v>1422418.09</v>
      </c>
      <c r="F37" s="38">
        <v>2618704</v>
      </c>
      <c r="G37" s="38">
        <v>549223.05000000005</v>
      </c>
      <c r="H37" s="45">
        <v>3167927.05</v>
      </c>
      <c r="I37" s="38">
        <v>921285.44</v>
      </c>
      <c r="J37" s="38">
        <v>-188517.98</v>
      </c>
      <c r="K37" s="38">
        <v>5323112.5999999996</v>
      </c>
      <c r="L37" s="46">
        <v>683.99880000000007</v>
      </c>
      <c r="M37" s="6">
        <f t="shared" si="0"/>
        <v>2079.5622594659521</v>
      </c>
      <c r="N37" s="6">
        <f t="shared" si="1"/>
        <v>4631.480420725884</v>
      </c>
      <c r="O37" s="6">
        <f t="shared" si="2"/>
        <v>1346.9109010132763</v>
      </c>
      <c r="P37" s="6">
        <f t="shared" si="3"/>
        <v>8057.9535812051126</v>
      </c>
    </row>
    <row r="38" spans="1:16" ht="16.5" customHeight="1" x14ac:dyDescent="0.2">
      <c r="A38" s="37" t="s">
        <v>83</v>
      </c>
      <c r="B38" s="37" t="s">
        <v>84</v>
      </c>
      <c r="C38" s="38">
        <v>11435326.85</v>
      </c>
      <c r="D38" s="38">
        <v>1494067.83</v>
      </c>
      <c r="E38" s="38">
        <v>12929394.68</v>
      </c>
      <c r="F38" s="38">
        <v>31318828</v>
      </c>
      <c r="G38" s="38">
        <v>6644765.8600000003</v>
      </c>
      <c r="H38" s="45">
        <v>37963593.859999999</v>
      </c>
      <c r="I38" s="38">
        <v>8564822.4900000002</v>
      </c>
      <c r="J38" s="38">
        <v>297595.56</v>
      </c>
      <c r="K38" s="38">
        <v>59755406.590000004</v>
      </c>
      <c r="L38" s="46">
        <v>8160.3755000000001</v>
      </c>
      <c r="M38" s="6">
        <f t="shared" si="0"/>
        <v>1584.4117320336545</v>
      </c>
      <c r="N38" s="6">
        <f t="shared" si="1"/>
        <v>4652.1871279085135</v>
      </c>
      <c r="O38" s="6">
        <f t="shared" si="2"/>
        <v>1049.5623013916456</v>
      </c>
      <c r="P38" s="6">
        <f t="shared" si="3"/>
        <v>7286.1611613338137</v>
      </c>
    </row>
    <row r="39" spans="1:16" ht="16.5" customHeight="1" x14ac:dyDescent="0.2">
      <c r="A39" s="37" t="s">
        <v>85</v>
      </c>
      <c r="B39" s="37" t="s">
        <v>86</v>
      </c>
      <c r="C39" s="38">
        <v>9508680.1199999992</v>
      </c>
      <c r="D39" s="38">
        <v>1234861.08</v>
      </c>
      <c r="E39" s="38">
        <v>10743541.199999999</v>
      </c>
      <c r="F39" s="38">
        <v>14181441</v>
      </c>
      <c r="G39" s="38">
        <v>2690521.42</v>
      </c>
      <c r="H39" s="45">
        <v>16871962.420000002</v>
      </c>
      <c r="I39" s="38">
        <v>3272467.98</v>
      </c>
      <c r="J39" s="38">
        <v>106837.09</v>
      </c>
      <c r="K39" s="38">
        <v>30994808.690000001</v>
      </c>
      <c r="L39" s="46">
        <v>4687.3141999999998</v>
      </c>
      <c r="M39" s="6">
        <f t="shared" si="0"/>
        <v>2292.0463066034704</v>
      </c>
      <c r="N39" s="6">
        <f t="shared" si="1"/>
        <v>3599.4946573028969</v>
      </c>
      <c r="O39" s="6">
        <f t="shared" si="2"/>
        <v>698.15417536976724</v>
      </c>
      <c r="P39" s="6">
        <f t="shared" si="3"/>
        <v>6589.6951392761348</v>
      </c>
    </row>
    <row r="40" spans="1:16" ht="16.5" customHeight="1" x14ac:dyDescent="0.2">
      <c r="A40" s="37" t="s">
        <v>87</v>
      </c>
      <c r="B40" s="37" t="s">
        <v>88</v>
      </c>
      <c r="C40" s="38">
        <v>2712223.98</v>
      </c>
      <c r="D40" s="38">
        <v>603468.1</v>
      </c>
      <c r="E40" s="38">
        <v>3315692.08</v>
      </c>
      <c r="F40" s="38">
        <v>17019955</v>
      </c>
      <c r="G40" s="38">
        <v>3297785.12</v>
      </c>
      <c r="H40" s="45">
        <v>20317740.120000001</v>
      </c>
      <c r="I40" s="38">
        <v>5921033.5499999998</v>
      </c>
      <c r="J40" s="38">
        <v>55997.56</v>
      </c>
      <c r="K40" s="38">
        <v>29610463.309999999</v>
      </c>
      <c r="L40" s="46">
        <v>3511.2283000000002</v>
      </c>
      <c r="M40" s="6">
        <f t="shared" si="0"/>
        <v>944.31116313342534</v>
      </c>
      <c r="N40" s="6">
        <f t="shared" si="1"/>
        <v>5786.5050016827445</v>
      </c>
      <c r="O40" s="6">
        <f t="shared" si="2"/>
        <v>1686.3140314743987</v>
      </c>
      <c r="P40" s="6">
        <f t="shared" si="3"/>
        <v>8417.1301962905691</v>
      </c>
    </row>
    <row r="41" spans="1:16" ht="16.5" customHeight="1" x14ac:dyDescent="0.2">
      <c r="A41" s="37" t="s">
        <v>89</v>
      </c>
      <c r="B41" s="37" t="s">
        <v>90</v>
      </c>
      <c r="C41" s="38">
        <v>1725135.06</v>
      </c>
      <c r="D41" s="38">
        <v>424831.11</v>
      </c>
      <c r="E41" s="38">
        <v>2149966.17</v>
      </c>
      <c r="F41" s="38">
        <v>5284107</v>
      </c>
      <c r="G41" s="38">
        <v>1487048.14</v>
      </c>
      <c r="H41" s="45">
        <v>6771155.1399999997</v>
      </c>
      <c r="I41" s="38">
        <v>3224180.87</v>
      </c>
      <c r="J41" s="38">
        <v>520643.18</v>
      </c>
      <c r="K41" s="38">
        <v>12665945.359999999</v>
      </c>
      <c r="L41" s="46">
        <v>1366.3347999999999</v>
      </c>
      <c r="M41" s="6">
        <f t="shared" si="0"/>
        <v>1573.5280767202885</v>
      </c>
      <c r="N41" s="6">
        <f t="shared" si="1"/>
        <v>4955.7071517171344</v>
      </c>
      <c r="O41" s="6">
        <f t="shared" si="2"/>
        <v>2359.7297455938328</v>
      </c>
      <c r="P41" s="6">
        <f t="shared" si="3"/>
        <v>8888.9649740312561</v>
      </c>
    </row>
    <row r="42" spans="1:16" ht="16.5" customHeight="1" x14ac:dyDescent="0.2">
      <c r="A42" s="37" t="s">
        <v>91</v>
      </c>
      <c r="B42" s="37" t="s">
        <v>92</v>
      </c>
      <c r="C42" s="38">
        <v>169321.65</v>
      </c>
      <c r="D42" s="38">
        <v>141081.57999999999</v>
      </c>
      <c r="E42" s="38">
        <v>310403.23</v>
      </c>
      <c r="F42" s="38">
        <v>1234859</v>
      </c>
      <c r="G42" s="38">
        <v>438349.61</v>
      </c>
      <c r="H42" s="45">
        <v>1673208.61</v>
      </c>
      <c r="I42" s="38">
        <v>628709.76</v>
      </c>
      <c r="J42" s="38">
        <v>6651</v>
      </c>
      <c r="K42" s="38">
        <v>2618972.6</v>
      </c>
      <c r="L42" s="46">
        <v>243.45439999999999</v>
      </c>
      <c r="M42" s="6">
        <f t="shared" si="0"/>
        <v>1274.9953584737018</v>
      </c>
      <c r="N42" s="6">
        <f t="shared" si="1"/>
        <v>6872.7803235431365</v>
      </c>
      <c r="O42" s="6">
        <f t="shared" si="2"/>
        <v>2582.4538804802874</v>
      </c>
      <c r="P42" s="6">
        <f t="shared" si="3"/>
        <v>10730.229562497125</v>
      </c>
    </row>
    <row r="43" spans="1:16" ht="16.5" customHeight="1" x14ac:dyDescent="0.2">
      <c r="A43" s="37" t="s">
        <v>93</v>
      </c>
      <c r="B43" s="37" t="s">
        <v>94</v>
      </c>
      <c r="C43" s="38">
        <v>2132219.6800000002</v>
      </c>
      <c r="D43" s="38">
        <v>476659.42</v>
      </c>
      <c r="E43" s="38">
        <v>2608879.1</v>
      </c>
      <c r="F43" s="38">
        <v>7112965</v>
      </c>
      <c r="G43" s="38">
        <v>1841876.85</v>
      </c>
      <c r="H43" s="45">
        <v>8954841.8499999996</v>
      </c>
      <c r="I43" s="38">
        <v>2104222.4</v>
      </c>
      <c r="J43" s="38">
        <v>14988</v>
      </c>
      <c r="K43" s="38">
        <v>13682931.35</v>
      </c>
      <c r="L43" s="46">
        <v>1927.3169999999998</v>
      </c>
      <c r="M43" s="6">
        <f t="shared" si="0"/>
        <v>1353.6325887230801</v>
      </c>
      <c r="N43" s="6">
        <f t="shared" si="1"/>
        <v>4646.2734723971207</v>
      </c>
      <c r="O43" s="6">
        <f t="shared" si="2"/>
        <v>1091.7884291997632</v>
      </c>
      <c r="P43" s="6">
        <f t="shared" si="3"/>
        <v>7091.6944903199637</v>
      </c>
    </row>
    <row r="44" spans="1:16" ht="16.5" customHeight="1" x14ac:dyDescent="0.2">
      <c r="A44" s="37" t="s">
        <v>95</v>
      </c>
      <c r="B44" s="37" t="s">
        <v>96</v>
      </c>
      <c r="C44" s="38">
        <v>11520208.16</v>
      </c>
      <c r="D44" s="38">
        <v>3192444.78</v>
      </c>
      <c r="E44" s="38">
        <v>14712652.939999999</v>
      </c>
      <c r="F44" s="38">
        <v>14592127</v>
      </c>
      <c r="G44" s="38">
        <v>3943140.32</v>
      </c>
      <c r="H44" s="45">
        <v>18535267.32</v>
      </c>
      <c r="I44" s="38">
        <v>8477816.2100000009</v>
      </c>
      <c r="J44" s="38">
        <v>433066.63</v>
      </c>
      <c r="K44" s="38">
        <v>42158803.100000001</v>
      </c>
      <c r="L44" s="46">
        <v>3869.703</v>
      </c>
      <c r="M44" s="6">
        <f t="shared" si="0"/>
        <v>3802.0108881741053</v>
      </c>
      <c r="N44" s="6">
        <f t="shared" si="1"/>
        <v>4789.8423522425364</v>
      </c>
      <c r="O44" s="6">
        <f t="shared" si="2"/>
        <v>2190.8183160309723</v>
      </c>
      <c r="P44" s="6">
        <f t="shared" si="3"/>
        <v>10782.671556447613</v>
      </c>
    </row>
    <row r="45" spans="1:16" ht="16.5" customHeight="1" x14ac:dyDescent="0.2">
      <c r="A45" s="37" t="s">
        <v>97</v>
      </c>
      <c r="B45" s="37" t="s">
        <v>98</v>
      </c>
      <c r="C45" s="38">
        <v>1628417.43</v>
      </c>
      <c r="D45" s="38">
        <v>324740.40999999997</v>
      </c>
      <c r="E45" s="38">
        <v>1953157.84</v>
      </c>
      <c r="F45" s="38">
        <v>4628944</v>
      </c>
      <c r="G45" s="38">
        <v>852074.12</v>
      </c>
      <c r="H45" s="45">
        <v>5481018.1200000001</v>
      </c>
      <c r="I45" s="38">
        <v>1175330.8799999999</v>
      </c>
      <c r="J45" s="38">
        <v>612273.97</v>
      </c>
      <c r="K45" s="38">
        <v>9221780.8100000005</v>
      </c>
      <c r="L45" s="46">
        <v>1227.2114999999999</v>
      </c>
      <c r="M45" s="6">
        <f t="shared" si="0"/>
        <v>1591.5413439329734</v>
      </c>
      <c r="N45" s="6">
        <f t="shared" si="1"/>
        <v>4466.2375800748287</v>
      </c>
      <c r="O45" s="6">
        <f t="shared" si="2"/>
        <v>957.7247931591254</v>
      </c>
      <c r="P45" s="6">
        <f t="shared" si="3"/>
        <v>7015.5037171669273</v>
      </c>
    </row>
    <row r="46" spans="1:16" ht="16.5" customHeight="1" x14ac:dyDescent="0.2">
      <c r="A46" s="37" t="s">
        <v>99</v>
      </c>
      <c r="B46" s="37" t="s">
        <v>100</v>
      </c>
      <c r="C46" s="38">
        <v>1077185.8899999999</v>
      </c>
      <c r="D46" s="38">
        <v>337467.55</v>
      </c>
      <c r="E46" s="38">
        <v>1414653.44</v>
      </c>
      <c r="F46" s="38">
        <v>4167173</v>
      </c>
      <c r="G46" s="38">
        <v>719508.42</v>
      </c>
      <c r="H46" s="45">
        <v>4886681.42</v>
      </c>
      <c r="I46" s="38">
        <v>1829514.4</v>
      </c>
      <c r="J46" s="38">
        <v>138208.69</v>
      </c>
      <c r="K46" s="38">
        <v>8269057.9500000002</v>
      </c>
      <c r="L46" s="46">
        <v>1035.5484999999999</v>
      </c>
      <c r="M46" s="6">
        <f t="shared" si="0"/>
        <v>1366.0909556626273</v>
      </c>
      <c r="N46" s="6">
        <f t="shared" si="1"/>
        <v>4718.9305184643699</v>
      </c>
      <c r="O46" s="6">
        <f t="shared" si="2"/>
        <v>1766.7104920725587</v>
      </c>
      <c r="P46" s="6">
        <f t="shared" si="3"/>
        <v>7851.7319661995562</v>
      </c>
    </row>
    <row r="47" spans="1:16" ht="16.5" customHeight="1" x14ac:dyDescent="0.2">
      <c r="A47" s="37" t="s">
        <v>101</v>
      </c>
      <c r="B47" s="37" t="s">
        <v>102</v>
      </c>
      <c r="C47" s="38">
        <v>4920567.96</v>
      </c>
      <c r="D47" s="38">
        <v>1090542.19</v>
      </c>
      <c r="E47" s="38">
        <v>6011110.1500000004</v>
      </c>
      <c r="F47" s="38">
        <v>5235637</v>
      </c>
      <c r="G47" s="38">
        <v>1136150.33</v>
      </c>
      <c r="H47" s="45">
        <v>6371787.3300000001</v>
      </c>
      <c r="I47" s="38">
        <v>1560213.24</v>
      </c>
      <c r="J47" s="38">
        <v>19702</v>
      </c>
      <c r="K47" s="38">
        <v>13962812.720000001</v>
      </c>
      <c r="L47" s="46">
        <v>1632.7953</v>
      </c>
      <c r="M47" s="6">
        <f t="shared" si="0"/>
        <v>3681.4842313669083</v>
      </c>
      <c r="N47" s="6">
        <f t="shared" si="1"/>
        <v>3902.3797594223843</v>
      </c>
      <c r="O47" s="6">
        <f t="shared" si="2"/>
        <v>955.54736101947378</v>
      </c>
      <c r="P47" s="6">
        <f t="shared" si="3"/>
        <v>8539.411351808767</v>
      </c>
    </row>
    <row r="48" spans="1:16" ht="16.5" customHeight="1" x14ac:dyDescent="0.2">
      <c r="A48" s="37" t="s">
        <v>103</v>
      </c>
      <c r="B48" s="37" t="s">
        <v>104</v>
      </c>
      <c r="C48" s="38">
        <v>18695026.359999999</v>
      </c>
      <c r="D48" s="38">
        <v>4114474.1</v>
      </c>
      <c r="E48" s="38">
        <v>22809500.460000001</v>
      </c>
      <c r="F48" s="38">
        <v>31797290</v>
      </c>
      <c r="G48" s="38">
        <v>5965481.0099999998</v>
      </c>
      <c r="H48" s="45">
        <v>37762771.009999998</v>
      </c>
      <c r="I48" s="38">
        <v>6102099.7599999998</v>
      </c>
      <c r="J48" s="38">
        <v>3632194.04</v>
      </c>
      <c r="K48" s="38">
        <v>70306565.269999996</v>
      </c>
      <c r="L48" s="46">
        <v>9498.4010000000017</v>
      </c>
      <c r="M48" s="6">
        <f t="shared" si="0"/>
        <v>2401.404242672003</v>
      </c>
      <c r="N48" s="6">
        <f t="shared" si="1"/>
        <v>3975.6977000655152</v>
      </c>
      <c r="O48" s="6">
        <f t="shared" si="2"/>
        <v>642.4344223833042</v>
      </c>
      <c r="P48" s="6">
        <f t="shared" si="3"/>
        <v>7019.5363651208227</v>
      </c>
    </row>
    <row r="49" spans="1:16" ht="16.5" customHeight="1" x14ac:dyDescent="0.2">
      <c r="A49" s="37" t="s">
        <v>105</v>
      </c>
      <c r="B49" s="37" t="s">
        <v>106</v>
      </c>
      <c r="C49" s="38">
        <v>479968.36</v>
      </c>
      <c r="D49" s="38">
        <v>204854.6</v>
      </c>
      <c r="E49" s="38">
        <v>684822.96</v>
      </c>
      <c r="F49" s="38">
        <v>2686151</v>
      </c>
      <c r="G49" s="38">
        <v>657283.1</v>
      </c>
      <c r="H49" s="45">
        <v>3343434.1</v>
      </c>
      <c r="I49" s="38">
        <v>513404.46</v>
      </c>
      <c r="J49" s="38">
        <v>14815.4</v>
      </c>
      <c r="K49" s="38">
        <v>4556476.92</v>
      </c>
      <c r="L49" s="46">
        <v>615.2441</v>
      </c>
      <c r="M49" s="6">
        <f t="shared" si="0"/>
        <v>1113.0914705236507</v>
      </c>
      <c r="N49" s="6">
        <f t="shared" si="1"/>
        <v>5434.3212718334071</v>
      </c>
      <c r="O49" s="6">
        <f t="shared" si="2"/>
        <v>834.47278893044245</v>
      </c>
      <c r="P49" s="6">
        <f t="shared" si="3"/>
        <v>7381.8855312875012</v>
      </c>
    </row>
    <row r="50" spans="1:16" ht="16.5" customHeight="1" x14ac:dyDescent="0.2">
      <c r="A50" s="37" t="s">
        <v>107</v>
      </c>
      <c r="B50" s="37" t="s">
        <v>108</v>
      </c>
      <c r="C50" s="38">
        <v>1076217.56</v>
      </c>
      <c r="D50" s="38">
        <v>169561.87</v>
      </c>
      <c r="E50" s="38">
        <v>1245779.43</v>
      </c>
      <c r="F50" s="38">
        <v>4015419</v>
      </c>
      <c r="G50" s="38">
        <v>751452.63</v>
      </c>
      <c r="H50" s="45">
        <v>4766871.63</v>
      </c>
      <c r="I50" s="38">
        <v>1160562.98</v>
      </c>
      <c r="J50" s="38">
        <v>15257</v>
      </c>
      <c r="K50" s="38">
        <v>7188471.04</v>
      </c>
      <c r="L50" s="46">
        <v>964.58230000000015</v>
      </c>
      <c r="M50" s="6">
        <f t="shared" si="0"/>
        <v>1291.5221749352022</v>
      </c>
      <c r="N50" s="6">
        <f t="shared" si="1"/>
        <v>4941.9024483447383</v>
      </c>
      <c r="O50" s="6">
        <f t="shared" si="2"/>
        <v>1203.1767325608191</v>
      </c>
      <c r="P50" s="6">
        <f t="shared" si="3"/>
        <v>7436.6013558407594</v>
      </c>
    </row>
    <row r="51" spans="1:16" ht="16.5" customHeight="1" x14ac:dyDescent="0.2">
      <c r="A51" s="37" t="s">
        <v>109</v>
      </c>
      <c r="B51" s="37" t="s">
        <v>110</v>
      </c>
      <c r="C51" s="38">
        <v>163789.1</v>
      </c>
      <c r="D51" s="38">
        <v>276657.84999999998</v>
      </c>
      <c r="E51" s="38">
        <v>440446.95</v>
      </c>
      <c r="F51" s="38">
        <v>1898356</v>
      </c>
      <c r="G51" s="38">
        <v>449099.07</v>
      </c>
      <c r="H51" s="45">
        <v>2347455.0699999998</v>
      </c>
      <c r="I51" s="38">
        <v>370604.88</v>
      </c>
      <c r="J51" s="38">
        <v>360</v>
      </c>
      <c r="K51" s="38">
        <v>3158866.9</v>
      </c>
      <c r="L51" s="46">
        <v>427.4853</v>
      </c>
      <c r="M51" s="6">
        <f t="shared" si="0"/>
        <v>1030.320691729049</v>
      </c>
      <c r="N51" s="6">
        <f t="shared" si="1"/>
        <v>5491.3117948149329</v>
      </c>
      <c r="O51" s="6">
        <f t="shared" si="2"/>
        <v>866.9418106306814</v>
      </c>
      <c r="P51" s="6">
        <f t="shared" si="3"/>
        <v>7388.5742971746631</v>
      </c>
    </row>
    <row r="52" spans="1:16" ht="16.5" customHeight="1" x14ac:dyDescent="0.2">
      <c r="A52" s="37" t="s">
        <v>111</v>
      </c>
      <c r="B52" s="37" t="s">
        <v>112</v>
      </c>
      <c r="C52" s="38">
        <v>1915428.47</v>
      </c>
      <c r="D52" s="38">
        <v>696362.15</v>
      </c>
      <c r="E52" s="38">
        <v>2611790.62</v>
      </c>
      <c r="F52" s="38">
        <v>7533368</v>
      </c>
      <c r="G52" s="38">
        <v>1773591.34</v>
      </c>
      <c r="H52" s="45">
        <v>9306959.3399999999</v>
      </c>
      <c r="I52" s="38">
        <v>2268513.85</v>
      </c>
      <c r="J52" s="38">
        <v>113704.33</v>
      </c>
      <c r="K52" s="38">
        <v>14300968.140000001</v>
      </c>
      <c r="L52" s="46">
        <v>1822.3148000000001</v>
      </c>
      <c r="M52" s="6">
        <f t="shared" si="0"/>
        <v>1433.2269155691431</v>
      </c>
      <c r="N52" s="6">
        <f t="shared" si="1"/>
        <v>5107.2182149867849</v>
      </c>
      <c r="O52" s="6">
        <f t="shared" si="2"/>
        <v>1244.8528925957248</v>
      </c>
      <c r="P52" s="6">
        <f t="shared" si="3"/>
        <v>7785.2980231516531</v>
      </c>
    </row>
    <row r="53" spans="1:16" ht="16.5" customHeight="1" x14ac:dyDescent="0.2">
      <c r="A53" s="37" t="s">
        <v>113</v>
      </c>
      <c r="B53" s="37" t="s">
        <v>114</v>
      </c>
      <c r="C53" s="38">
        <v>3259586.8</v>
      </c>
      <c r="D53" s="38">
        <v>731259.98</v>
      </c>
      <c r="E53" s="38">
        <v>3990846.78</v>
      </c>
      <c r="F53" s="38">
        <v>7079475</v>
      </c>
      <c r="G53" s="38">
        <v>1369991.86</v>
      </c>
      <c r="H53" s="45">
        <v>8449466.8599999994</v>
      </c>
      <c r="I53" s="38">
        <v>1646792.64</v>
      </c>
      <c r="J53" s="38">
        <v>204673.23</v>
      </c>
      <c r="K53" s="38">
        <v>14291779.51</v>
      </c>
      <c r="L53" s="46">
        <v>2123.39</v>
      </c>
      <c r="M53" s="6">
        <f t="shared" si="0"/>
        <v>1879.4695180819351</v>
      </c>
      <c r="N53" s="6">
        <f t="shared" si="1"/>
        <v>3979.2345541798727</v>
      </c>
      <c r="O53" s="6">
        <f t="shared" si="2"/>
        <v>775.54883464648515</v>
      </c>
      <c r="P53" s="6">
        <f t="shared" si="3"/>
        <v>6634.252906908293</v>
      </c>
    </row>
    <row r="54" spans="1:16" ht="16.5" customHeight="1" x14ac:dyDescent="0.2">
      <c r="A54" s="37" t="s">
        <v>115</v>
      </c>
      <c r="B54" s="37" t="s">
        <v>116</v>
      </c>
      <c r="C54" s="38">
        <v>763397.13</v>
      </c>
      <c r="D54" s="38">
        <v>238808.76</v>
      </c>
      <c r="E54" s="38">
        <v>1002205.89</v>
      </c>
      <c r="F54" s="38">
        <v>5171540</v>
      </c>
      <c r="G54" s="38">
        <v>880479.43</v>
      </c>
      <c r="H54" s="45">
        <v>6052019.4299999997</v>
      </c>
      <c r="I54" s="38">
        <v>1523133.2</v>
      </c>
      <c r="J54" s="38">
        <v>800</v>
      </c>
      <c r="K54" s="38">
        <v>8578158.5199999996</v>
      </c>
      <c r="L54" s="46">
        <v>1066.4074000000001</v>
      </c>
      <c r="M54" s="6">
        <f t="shared" si="0"/>
        <v>939.79645114990763</v>
      </c>
      <c r="N54" s="6">
        <f t="shared" si="1"/>
        <v>5675.1476311961069</v>
      </c>
      <c r="O54" s="6">
        <f t="shared" si="2"/>
        <v>1428.2845374103742</v>
      </c>
      <c r="P54" s="6">
        <f t="shared" si="3"/>
        <v>8043.228619756389</v>
      </c>
    </row>
    <row r="55" spans="1:16" ht="16.5" customHeight="1" x14ac:dyDescent="0.2">
      <c r="A55" s="37" t="s">
        <v>117</v>
      </c>
      <c r="B55" s="37" t="s">
        <v>118</v>
      </c>
      <c r="C55" s="38">
        <v>719302.12</v>
      </c>
      <c r="D55" s="38">
        <v>172057.68</v>
      </c>
      <c r="E55" s="38">
        <v>891359.8</v>
      </c>
      <c r="F55" s="38">
        <v>1782633</v>
      </c>
      <c r="G55" s="38">
        <v>448645.6</v>
      </c>
      <c r="H55" s="45">
        <v>2231278.6</v>
      </c>
      <c r="I55" s="38">
        <v>493287.26</v>
      </c>
      <c r="J55" s="38">
        <v>35902.15</v>
      </c>
      <c r="K55" s="38">
        <v>3651827.81</v>
      </c>
      <c r="L55" s="46">
        <v>479.77499999999998</v>
      </c>
      <c r="M55" s="6">
        <f t="shared" si="0"/>
        <v>1857.8704601115107</v>
      </c>
      <c r="N55" s="6">
        <f t="shared" si="1"/>
        <v>4650.6770882184364</v>
      </c>
      <c r="O55" s="6">
        <f t="shared" si="2"/>
        <v>1028.1637434213956</v>
      </c>
      <c r="P55" s="6">
        <f t="shared" si="3"/>
        <v>7536.7112917513423</v>
      </c>
    </row>
    <row r="56" spans="1:16" ht="16.5" customHeight="1" x14ac:dyDescent="0.2">
      <c r="A56" s="37" t="s">
        <v>119</v>
      </c>
      <c r="B56" s="37" t="s">
        <v>120</v>
      </c>
      <c r="C56" s="38">
        <v>5218204.2300000004</v>
      </c>
      <c r="D56" s="38">
        <v>526468.09</v>
      </c>
      <c r="E56" s="38">
        <v>5744672.3200000003</v>
      </c>
      <c r="F56" s="38">
        <v>5407664</v>
      </c>
      <c r="G56" s="38">
        <v>1102017.22</v>
      </c>
      <c r="H56" s="45">
        <v>6509681.2199999997</v>
      </c>
      <c r="I56" s="38">
        <v>1085695.55</v>
      </c>
      <c r="J56" s="38">
        <v>19101.5</v>
      </c>
      <c r="K56" s="38">
        <v>13359150.59</v>
      </c>
      <c r="L56" s="46">
        <v>1957.9578999999999</v>
      </c>
      <c r="M56" s="6">
        <f t="shared" si="0"/>
        <v>2934.0121766663119</v>
      </c>
      <c r="N56" s="6">
        <f t="shared" si="1"/>
        <v>3324.7299239682325</v>
      </c>
      <c r="O56" s="6">
        <f t="shared" si="2"/>
        <v>554.50403198148445</v>
      </c>
      <c r="P56" s="6">
        <f t="shared" si="3"/>
        <v>6813.2461326160283</v>
      </c>
    </row>
    <row r="57" spans="1:16" ht="16.5" customHeight="1" x14ac:dyDescent="0.2">
      <c r="A57" s="37" t="s">
        <v>121</v>
      </c>
      <c r="B57" s="37" t="s">
        <v>122</v>
      </c>
      <c r="C57" s="38">
        <v>1837491.82</v>
      </c>
      <c r="D57" s="38">
        <v>433053.96</v>
      </c>
      <c r="E57" s="38">
        <v>2270545.7799999998</v>
      </c>
      <c r="F57" s="38">
        <v>10216325</v>
      </c>
      <c r="G57" s="38">
        <v>1859217.08</v>
      </c>
      <c r="H57" s="45">
        <v>12075542.08</v>
      </c>
      <c r="I57" s="38">
        <v>2586416.11</v>
      </c>
      <c r="J57" s="38">
        <v>174183.74</v>
      </c>
      <c r="K57" s="38">
        <v>17106687.710000001</v>
      </c>
      <c r="L57" s="46">
        <v>2328.2169999999996</v>
      </c>
      <c r="M57" s="6">
        <f t="shared" si="0"/>
        <v>975.22944811415778</v>
      </c>
      <c r="N57" s="6">
        <f t="shared" si="1"/>
        <v>5186.6050630160344</v>
      </c>
      <c r="O57" s="6">
        <f t="shared" si="2"/>
        <v>1110.8999332965957</v>
      </c>
      <c r="P57" s="6">
        <f t="shared" si="3"/>
        <v>7272.7344444267874</v>
      </c>
    </row>
    <row r="58" spans="1:16" ht="16.5" customHeight="1" x14ac:dyDescent="0.2">
      <c r="A58" s="37" t="s">
        <v>123</v>
      </c>
      <c r="B58" s="37" t="s">
        <v>124</v>
      </c>
      <c r="C58" s="38">
        <v>608577.93999999994</v>
      </c>
      <c r="D58" s="38">
        <v>144211.37</v>
      </c>
      <c r="E58" s="38">
        <v>752789.31</v>
      </c>
      <c r="F58" s="38">
        <v>2392896</v>
      </c>
      <c r="G58" s="38">
        <v>508892.71</v>
      </c>
      <c r="H58" s="45">
        <v>2901788.71</v>
      </c>
      <c r="I58" s="38">
        <v>492276.33</v>
      </c>
      <c r="J58" s="38">
        <v>8813</v>
      </c>
      <c r="K58" s="38">
        <v>4155667.35</v>
      </c>
      <c r="L58" s="46">
        <v>616.76369999999997</v>
      </c>
      <c r="M58" s="6">
        <f t="shared" si="0"/>
        <v>1220.5473668440604</v>
      </c>
      <c r="N58" s="6">
        <f t="shared" si="1"/>
        <v>4704.8629969630183</v>
      </c>
      <c r="O58" s="6">
        <f t="shared" si="2"/>
        <v>798.1603489310412</v>
      </c>
      <c r="P58" s="6">
        <f t="shared" si="3"/>
        <v>6723.5707127381202</v>
      </c>
    </row>
    <row r="59" spans="1:16" ht="16.5" customHeight="1" x14ac:dyDescent="0.2">
      <c r="A59" s="37" t="s">
        <v>125</v>
      </c>
      <c r="B59" s="37" t="s">
        <v>126</v>
      </c>
      <c r="C59" s="38">
        <v>137584133.06</v>
      </c>
      <c r="D59" s="38">
        <v>8600376.1999999993</v>
      </c>
      <c r="E59" s="38">
        <v>146184509.25999999</v>
      </c>
      <c r="F59" s="38">
        <v>58689604</v>
      </c>
      <c r="G59" s="38">
        <v>14023207.390000001</v>
      </c>
      <c r="H59" s="45">
        <v>72712811.390000001</v>
      </c>
      <c r="I59" s="38">
        <v>18896566.75</v>
      </c>
      <c r="J59" s="38">
        <v>10526656.1</v>
      </c>
      <c r="K59" s="38">
        <v>248320543.5</v>
      </c>
      <c r="L59" s="46">
        <v>29689.93220000001</v>
      </c>
      <c r="M59" s="6">
        <f t="shared" si="0"/>
        <v>4923.7064024012807</v>
      </c>
      <c r="N59" s="6">
        <f t="shared" si="1"/>
        <v>2449.0730022616885</v>
      </c>
      <c r="O59" s="6">
        <f t="shared" si="2"/>
        <v>636.46378923020893</v>
      </c>
      <c r="P59" s="6">
        <f t="shared" si="3"/>
        <v>8009.2431938931777</v>
      </c>
    </row>
    <row r="60" spans="1:16" ht="16.5" customHeight="1" x14ac:dyDescent="0.2">
      <c r="A60" s="37" t="s">
        <v>127</v>
      </c>
      <c r="B60" s="37" t="s">
        <v>128</v>
      </c>
      <c r="C60" s="38">
        <v>2192397.96</v>
      </c>
      <c r="D60" s="38">
        <v>478794.32</v>
      </c>
      <c r="E60" s="38">
        <v>2671192.2799999998</v>
      </c>
      <c r="F60" s="38">
        <v>8707733</v>
      </c>
      <c r="G60" s="38">
        <v>1616196.47</v>
      </c>
      <c r="H60" s="45">
        <v>10323929.470000001</v>
      </c>
      <c r="I60" s="38">
        <v>2330109.8199999998</v>
      </c>
      <c r="J60" s="38">
        <v>23336.92</v>
      </c>
      <c r="K60" s="38">
        <v>15348568.49</v>
      </c>
      <c r="L60" s="46">
        <v>2263.3005000000003</v>
      </c>
      <c r="M60" s="6">
        <f t="shared" si="0"/>
        <v>1180.2198956788989</v>
      </c>
      <c r="N60" s="6">
        <f t="shared" si="1"/>
        <v>4561.4488531240104</v>
      </c>
      <c r="O60" s="6">
        <f t="shared" si="2"/>
        <v>1029.5185371982197</v>
      </c>
      <c r="P60" s="6">
        <f t="shared" si="3"/>
        <v>6771.187286001129</v>
      </c>
    </row>
    <row r="61" spans="1:16" ht="16.5" customHeight="1" x14ac:dyDescent="0.2">
      <c r="A61" s="37" t="s">
        <v>129</v>
      </c>
      <c r="B61" s="37" t="s">
        <v>130</v>
      </c>
      <c r="C61" s="38">
        <v>7846170.9500000002</v>
      </c>
      <c r="D61" s="38">
        <v>2544511.2000000002</v>
      </c>
      <c r="E61" s="38">
        <v>10390682.15</v>
      </c>
      <c r="F61" s="38">
        <v>24819274</v>
      </c>
      <c r="G61" s="38">
        <v>4791316.5</v>
      </c>
      <c r="H61" s="45">
        <v>29610590.5</v>
      </c>
      <c r="I61" s="38">
        <v>8520031.5600000005</v>
      </c>
      <c r="J61" s="38">
        <v>309119.25</v>
      </c>
      <c r="K61" s="38">
        <v>48830423.460000001</v>
      </c>
      <c r="L61" s="46">
        <v>5954.0772999999999</v>
      </c>
      <c r="M61" s="6">
        <f t="shared" si="0"/>
        <v>1745.1372608145348</v>
      </c>
      <c r="N61" s="6">
        <f t="shared" si="1"/>
        <v>4973.1619204876633</v>
      </c>
      <c r="O61" s="6">
        <f t="shared" si="2"/>
        <v>1430.9574986539058</v>
      </c>
      <c r="P61" s="6">
        <f t="shared" si="3"/>
        <v>8149.2566799561037</v>
      </c>
    </row>
    <row r="62" spans="1:16" ht="16.5" customHeight="1" x14ac:dyDescent="0.2">
      <c r="A62" s="37" t="s">
        <v>131</v>
      </c>
      <c r="B62" s="37" t="s">
        <v>132</v>
      </c>
      <c r="C62" s="38">
        <v>8282113.2000000002</v>
      </c>
      <c r="D62" s="38">
        <v>934314.89</v>
      </c>
      <c r="E62" s="38">
        <v>9216428.0899999999</v>
      </c>
      <c r="F62" s="38">
        <v>4433360</v>
      </c>
      <c r="G62" s="38">
        <v>987305.74</v>
      </c>
      <c r="H62" s="45">
        <v>5420665.7400000002</v>
      </c>
      <c r="I62" s="38">
        <v>609473.64</v>
      </c>
      <c r="J62" s="38">
        <v>284693.65000000002</v>
      </c>
      <c r="K62" s="38">
        <v>15531261.119999999</v>
      </c>
      <c r="L62" s="46">
        <v>2108.5860000000002</v>
      </c>
      <c r="M62" s="6">
        <f t="shared" si="0"/>
        <v>4370.904525592031</v>
      </c>
      <c r="N62" s="6">
        <f t="shared" si="1"/>
        <v>2570.7586695539094</v>
      </c>
      <c r="O62" s="6">
        <f t="shared" si="2"/>
        <v>289.04376677071741</v>
      </c>
      <c r="P62" s="6">
        <f t="shared" si="3"/>
        <v>7230.7069619166587</v>
      </c>
    </row>
    <row r="63" spans="1:16" ht="16.5" customHeight="1" x14ac:dyDescent="0.2">
      <c r="A63" s="37" t="s">
        <v>133</v>
      </c>
      <c r="B63" s="37" t="s">
        <v>134</v>
      </c>
      <c r="C63" s="38">
        <v>1808754.71</v>
      </c>
      <c r="D63" s="38">
        <v>333518.53000000003</v>
      </c>
      <c r="E63" s="38">
        <v>2142273.2400000002</v>
      </c>
      <c r="F63" s="38">
        <v>2892705</v>
      </c>
      <c r="G63" s="38">
        <v>1076728.8</v>
      </c>
      <c r="H63" s="45">
        <v>3969433.8</v>
      </c>
      <c r="I63" s="38">
        <v>1128103.6599999999</v>
      </c>
      <c r="J63" s="38">
        <v>39437.300000000003</v>
      </c>
      <c r="K63" s="38">
        <v>7279248</v>
      </c>
      <c r="L63" s="46">
        <v>762.53669999999988</v>
      </c>
      <c r="M63" s="6">
        <f t="shared" si="0"/>
        <v>2809.4034555976132</v>
      </c>
      <c r="N63" s="6">
        <f t="shared" si="1"/>
        <v>5205.5642698902238</v>
      </c>
      <c r="O63" s="6">
        <f t="shared" si="2"/>
        <v>1479.4090041830118</v>
      </c>
      <c r="P63" s="6">
        <f t="shared" si="3"/>
        <v>9494.3767296708484</v>
      </c>
    </row>
    <row r="64" spans="1:16" ht="16.5" customHeight="1" x14ac:dyDescent="0.2">
      <c r="A64" s="37" t="s">
        <v>135</v>
      </c>
      <c r="B64" s="37" t="s">
        <v>136</v>
      </c>
      <c r="C64" s="38">
        <v>12677019.84</v>
      </c>
      <c r="D64" s="38">
        <v>1218815.5</v>
      </c>
      <c r="E64" s="38">
        <v>13895835.34</v>
      </c>
      <c r="F64" s="38">
        <v>14384389</v>
      </c>
      <c r="G64" s="38">
        <v>3196402.15</v>
      </c>
      <c r="H64" s="45">
        <v>17580791.149999999</v>
      </c>
      <c r="I64" s="38">
        <v>2908902.83</v>
      </c>
      <c r="J64" s="38">
        <v>966726.71</v>
      </c>
      <c r="K64" s="38">
        <v>35352256.030000001</v>
      </c>
      <c r="L64" s="46">
        <v>5196</v>
      </c>
      <c r="M64" s="6">
        <f t="shared" si="0"/>
        <v>2674.3332063125481</v>
      </c>
      <c r="N64" s="6">
        <f t="shared" si="1"/>
        <v>3383.5240858352577</v>
      </c>
      <c r="O64" s="6">
        <f t="shared" si="2"/>
        <v>559.83503271747497</v>
      </c>
      <c r="P64" s="6">
        <f t="shared" si="3"/>
        <v>6617.6923248652811</v>
      </c>
    </row>
    <row r="65" spans="1:16" ht="16.5" customHeight="1" x14ac:dyDescent="0.2">
      <c r="A65" s="37" t="s">
        <v>137</v>
      </c>
      <c r="B65" s="37" t="s">
        <v>138</v>
      </c>
      <c r="C65" s="38">
        <v>916495.98</v>
      </c>
      <c r="D65" s="38">
        <v>224375.58</v>
      </c>
      <c r="E65" s="38">
        <v>1140871.56</v>
      </c>
      <c r="F65" s="38">
        <v>3059349</v>
      </c>
      <c r="G65" s="38">
        <v>682770.98</v>
      </c>
      <c r="H65" s="45">
        <v>3742119.98</v>
      </c>
      <c r="I65" s="38">
        <v>1214035.54</v>
      </c>
      <c r="J65" s="38">
        <v>9898.08</v>
      </c>
      <c r="K65" s="38">
        <v>6106925.1600000001</v>
      </c>
      <c r="L65" s="46">
        <v>694.89419999999996</v>
      </c>
      <c r="M65" s="6">
        <f t="shared" si="0"/>
        <v>1641.7917432610607</v>
      </c>
      <c r="N65" s="6">
        <f t="shared" si="1"/>
        <v>5385.1650798063938</v>
      </c>
      <c r="O65" s="6">
        <f t="shared" si="2"/>
        <v>1747.0796849362107</v>
      </c>
      <c r="P65" s="6">
        <f t="shared" si="3"/>
        <v>8774.0365080036645</v>
      </c>
    </row>
    <row r="66" spans="1:16" ht="16.5" customHeight="1" x14ac:dyDescent="0.2">
      <c r="A66" s="37" t="s">
        <v>139</v>
      </c>
      <c r="B66" s="37" t="s">
        <v>140</v>
      </c>
      <c r="C66" s="38">
        <v>949997.2</v>
      </c>
      <c r="D66" s="38">
        <v>131953.79</v>
      </c>
      <c r="E66" s="38">
        <v>1081950.99</v>
      </c>
      <c r="F66" s="38">
        <v>1820373</v>
      </c>
      <c r="G66" s="38">
        <v>448341.63</v>
      </c>
      <c r="H66" s="45">
        <v>2268714.63</v>
      </c>
      <c r="I66" s="38">
        <v>848053.75</v>
      </c>
      <c r="J66" s="38">
        <v>20601.14</v>
      </c>
      <c r="K66" s="38">
        <v>4219320.51</v>
      </c>
      <c r="L66" s="46">
        <v>450.642</v>
      </c>
      <c r="M66" s="6">
        <f t="shared" si="0"/>
        <v>2400.9102347317826</v>
      </c>
      <c r="N66" s="6">
        <f t="shared" si="1"/>
        <v>5034.4056479422688</v>
      </c>
      <c r="O66" s="6">
        <f t="shared" si="2"/>
        <v>1881.8790747422565</v>
      </c>
      <c r="P66" s="6">
        <f t="shared" si="3"/>
        <v>9317.1949574163082</v>
      </c>
    </row>
    <row r="67" spans="1:16" ht="16.5" customHeight="1" x14ac:dyDescent="0.2">
      <c r="A67" s="37" t="s">
        <v>141</v>
      </c>
      <c r="B67" s="37" t="s">
        <v>142</v>
      </c>
      <c r="C67" s="38">
        <v>2603800.73</v>
      </c>
      <c r="D67" s="38">
        <v>246346.95</v>
      </c>
      <c r="E67" s="38">
        <v>2850147.68</v>
      </c>
      <c r="F67" s="38">
        <v>4424197</v>
      </c>
      <c r="G67" s="38">
        <v>918061.63</v>
      </c>
      <c r="H67" s="45">
        <v>5342258.63</v>
      </c>
      <c r="I67" s="38">
        <v>1173393.94</v>
      </c>
      <c r="J67" s="38">
        <v>-297160.94</v>
      </c>
      <c r="K67" s="38">
        <v>9068639.3100000005</v>
      </c>
      <c r="L67" s="46">
        <v>1279.5666000000001</v>
      </c>
      <c r="M67" s="6">
        <f t="shared" ref="M67:M130" si="4">E67/L67</f>
        <v>2227.4320695773085</v>
      </c>
      <c r="N67" s="6">
        <f t="shared" ref="N67:N130" si="5">H67/L67</f>
        <v>4175.0532016074812</v>
      </c>
      <c r="O67" s="6">
        <f t="shared" ref="O67:O130" si="6">I67/L67</f>
        <v>917.02451439417052</v>
      </c>
      <c r="P67" s="6">
        <f t="shared" si="3"/>
        <v>7319.50978557896</v>
      </c>
    </row>
    <row r="68" spans="1:16" ht="16.5" customHeight="1" x14ac:dyDescent="0.2">
      <c r="A68" s="37" t="s">
        <v>143</v>
      </c>
      <c r="B68" s="37" t="s">
        <v>144</v>
      </c>
      <c r="C68" s="38">
        <v>3625296.77</v>
      </c>
      <c r="D68" s="38">
        <v>551572.85</v>
      </c>
      <c r="E68" s="38">
        <v>4176869.62</v>
      </c>
      <c r="F68" s="38">
        <v>7995513</v>
      </c>
      <c r="G68" s="38">
        <v>1847503.15</v>
      </c>
      <c r="H68" s="45">
        <v>9843016.1500000004</v>
      </c>
      <c r="I68" s="38">
        <v>1753697.12</v>
      </c>
      <c r="J68" s="38">
        <v>1504050.49</v>
      </c>
      <c r="K68" s="38">
        <v>17277633.379999999</v>
      </c>
      <c r="L68" s="46">
        <v>2193.0101000000004</v>
      </c>
      <c r="M68" s="6">
        <f t="shared" si="4"/>
        <v>1904.6285377345043</v>
      </c>
      <c r="N68" s="6">
        <f t="shared" si="5"/>
        <v>4488.358785944487</v>
      </c>
      <c r="O68" s="6">
        <f t="shared" si="6"/>
        <v>799.67580632665567</v>
      </c>
      <c r="P68" s="6">
        <f t="shared" ref="P68:P131" si="7">(E68+H68+I68)/L68</f>
        <v>7192.663130005647</v>
      </c>
    </row>
    <row r="69" spans="1:16" ht="16.5" customHeight="1" x14ac:dyDescent="0.2">
      <c r="A69" s="37" t="s">
        <v>145</v>
      </c>
      <c r="B69" s="37" t="s">
        <v>146</v>
      </c>
      <c r="C69" s="38">
        <v>3569875.06</v>
      </c>
      <c r="D69" s="38">
        <v>829266.42</v>
      </c>
      <c r="E69" s="38">
        <v>4399141.4800000004</v>
      </c>
      <c r="F69" s="38">
        <v>5663425</v>
      </c>
      <c r="G69" s="38">
        <v>986883.02</v>
      </c>
      <c r="H69" s="45">
        <v>6650308.0199999996</v>
      </c>
      <c r="I69" s="38">
        <v>1554633.55</v>
      </c>
      <c r="J69" s="38">
        <v>201755.71</v>
      </c>
      <c r="K69" s="38">
        <v>12805838.76</v>
      </c>
      <c r="L69" s="46">
        <v>1782.8116</v>
      </c>
      <c r="M69" s="6">
        <f t="shared" si="4"/>
        <v>2467.5302090248911</v>
      </c>
      <c r="N69" s="6">
        <f t="shared" si="5"/>
        <v>3730.2360047466595</v>
      </c>
      <c r="O69" s="6">
        <f t="shared" si="6"/>
        <v>872.01224739619147</v>
      </c>
      <c r="P69" s="6">
        <f t="shared" si="7"/>
        <v>7069.7784611677425</v>
      </c>
    </row>
    <row r="70" spans="1:16" ht="16.5" customHeight="1" x14ac:dyDescent="0.2">
      <c r="A70" s="37" t="s">
        <v>147</v>
      </c>
      <c r="B70" s="37" t="s">
        <v>148</v>
      </c>
      <c r="C70" s="38">
        <v>4370792.62</v>
      </c>
      <c r="D70" s="38">
        <v>1405154.14</v>
      </c>
      <c r="E70" s="38">
        <v>5775946.7599999998</v>
      </c>
      <c r="F70" s="38">
        <v>12532144</v>
      </c>
      <c r="G70" s="38">
        <v>1948921.78</v>
      </c>
      <c r="H70" s="45">
        <v>14481065.779999999</v>
      </c>
      <c r="I70" s="38">
        <v>2391573.31</v>
      </c>
      <c r="J70" s="38">
        <v>108883.92</v>
      </c>
      <c r="K70" s="38">
        <v>22757469.77</v>
      </c>
      <c r="L70" s="46">
        <v>3395.9717000000001</v>
      </c>
      <c r="M70" s="6">
        <f t="shared" si="4"/>
        <v>1700.8229956686623</v>
      </c>
      <c r="N70" s="6">
        <f t="shared" si="5"/>
        <v>4264.1891803750896</v>
      </c>
      <c r="O70" s="6">
        <f t="shared" si="6"/>
        <v>704.2382920917745</v>
      </c>
      <c r="P70" s="6">
        <f t="shared" si="7"/>
        <v>6669.2504681355258</v>
      </c>
    </row>
    <row r="71" spans="1:16" ht="16.5" customHeight="1" x14ac:dyDescent="0.2">
      <c r="A71" s="37" t="s">
        <v>149</v>
      </c>
      <c r="B71" s="37" t="s">
        <v>150</v>
      </c>
      <c r="C71" s="38">
        <v>4774378.88</v>
      </c>
      <c r="D71" s="38">
        <v>1815404.44</v>
      </c>
      <c r="E71" s="38">
        <v>6589783.3200000003</v>
      </c>
      <c r="F71" s="38">
        <v>14333083</v>
      </c>
      <c r="G71" s="38">
        <v>2731741.2</v>
      </c>
      <c r="H71" s="45">
        <v>17064824.199999999</v>
      </c>
      <c r="I71" s="38">
        <v>2797942.91</v>
      </c>
      <c r="J71" s="38">
        <v>260127.78</v>
      </c>
      <c r="K71" s="38">
        <v>26712678.210000001</v>
      </c>
      <c r="L71" s="46">
        <v>4089.1453999999999</v>
      </c>
      <c r="M71" s="6">
        <f t="shared" si="4"/>
        <v>1611.5306929413664</v>
      </c>
      <c r="N71" s="6">
        <f t="shared" si="5"/>
        <v>4173.2006399185511</v>
      </c>
      <c r="O71" s="6">
        <f t="shared" si="6"/>
        <v>684.23659134253342</v>
      </c>
      <c r="P71" s="6">
        <f t="shared" si="7"/>
        <v>6468.9679242024504</v>
      </c>
    </row>
    <row r="72" spans="1:16" ht="16.5" customHeight="1" x14ac:dyDescent="0.2">
      <c r="A72" s="37" t="s">
        <v>151</v>
      </c>
      <c r="B72" s="37" t="s">
        <v>152</v>
      </c>
      <c r="C72" s="38">
        <v>4397065.33</v>
      </c>
      <c r="D72" s="38">
        <v>764001.97</v>
      </c>
      <c r="E72" s="38">
        <v>5161067.3</v>
      </c>
      <c r="F72" s="38">
        <v>13921627</v>
      </c>
      <c r="G72" s="38">
        <v>2487643.56</v>
      </c>
      <c r="H72" s="45">
        <v>16409270.560000001</v>
      </c>
      <c r="I72" s="38">
        <v>3327321.75</v>
      </c>
      <c r="J72" s="38">
        <v>207564.15</v>
      </c>
      <c r="K72" s="38">
        <v>25105223.760000002</v>
      </c>
      <c r="L72" s="46">
        <v>3718.0737999999997</v>
      </c>
      <c r="M72" s="6">
        <f t="shared" si="4"/>
        <v>1388.102436266865</v>
      </c>
      <c r="N72" s="6">
        <f t="shared" si="5"/>
        <v>4413.3794654640806</v>
      </c>
      <c r="O72" s="6">
        <f t="shared" si="6"/>
        <v>894.90470845414643</v>
      </c>
      <c r="P72" s="6">
        <f t="shared" si="7"/>
        <v>6696.3866101850917</v>
      </c>
    </row>
    <row r="73" spans="1:16" ht="16.5" customHeight="1" x14ac:dyDescent="0.2">
      <c r="A73" s="37" t="s">
        <v>153</v>
      </c>
      <c r="B73" s="37" t="s">
        <v>154</v>
      </c>
      <c r="C73" s="38">
        <v>1592755.18</v>
      </c>
      <c r="D73" s="38">
        <v>327439.71999999997</v>
      </c>
      <c r="E73" s="38">
        <v>1920194.9</v>
      </c>
      <c r="F73" s="38">
        <v>5894427</v>
      </c>
      <c r="G73" s="38">
        <v>1032600.67</v>
      </c>
      <c r="H73" s="45">
        <v>6927027.6699999999</v>
      </c>
      <c r="I73" s="38">
        <v>1505620.52</v>
      </c>
      <c r="J73" s="38">
        <v>103465.65</v>
      </c>
      <c r="K73" s="38">
        <v>10456308.74</v>
      </c>
      <c r="L73" s="46">
        <v>1497.0561000000002</v>
      </c>
      <c r="M73" s="6">
        <f t="shared" si="4"/>
        <v>1282.6472568396064</v>
      </c>
      <c r="N73" s="6">
        <f t="shared" si="5"/>
        <v>4627.0995923265664</v>
      </c>
      <c r="O73" s="6">
        <f t="shared" si="6"/>
        <v>1005.7208410559897</v>
      </c>
      <c r="P73" s="6">
        <f t="shared" si="7"/>
        <v>6915.4676902221618</v>
      </c>
    </row>
    <row r="74" spans="1:16" ht="16.5" customHeight="1" x14ac:dyDescent="0.2">
      <c r="A74" s="37" t="s">
        <v>155</v>
      </c>
      <c r="B74" s="37" t="s">
        <v>156</v>
      </c>
      <c r="C74" s="38">
        <v>3869100.93</v>
      </c>
      <c r="D74" s="38">
        <v>713976.46</v>
      </c>
      <c r="E74" s="38">
        <v>4583077.3899999997</v>
      </c>
      <c r="F74" s="38">
        <v>10997649</v>
      </c>
      <c r="G74" s="38">
        <v>2094675.98</v>
      </c>
      <c r="H74" s="45">
        <v>13092324.98</v>
      </c>
      <c r="I74" s="38">
        <v>2507700.98</v>
      </c>
      <c r="J74" s="38">
        <v>1081397.31</v>
      </c>
      <c r="K74" s="38">
        <v>21264500.66</v>
      </c>
      <c r="L74" s="46">
        <v>2801.5971000000004</v>
      </c>
      <c r="M74" s="6">
        <f t="shared" si="4"/>
        <v>1635.8802591564643</v>
      </c>
      <c r="N74" s="6">
        <f t="shared" si="5"/>
        <v>4673.1648101720257</v>
      </c>
      <c r="O74" s="6">
        <f t="shared" si="6"/>
        <v>895.09693595842157</v>
      </c>
      <c r="P74" s="6">
        <f t="shared" si="7"/>
        <v>7204.1420052869125</v>
      </c>
    </row>
    <row r="75" spans="1:16" ht="16.5" customHeight="1" x14ac:dyDescent="0.2">
      <c r="A75" s="37" t="s">
        <v>157</v>
      </c>
      <c r="B75" s="37" t="s">
        <v>158</v>
      </c>
      <c r="C75" s="38">
        <v>3426292.26</v>
      </c>
      <c r="D75" s="38">
        <v>622932.23</v>
      </c>
      <c r="E75" s="38">
        <v>4049224.49</v>
      </c>
      <c r="F75" s="38">
        <v>4531949</v>
      </c>
      <c r="G75" s="38">
        <v>995624.41</v>
      </c>
      <c r="H75" s="45">
        <v>5527573.4100000001</v>
      </c>
      <c r="I75" s="38">
        <v>1065131.6399999999</v>
      </c>
      <c r="J75" s="38">
        <v>464370.83</v>
      </c>
      <c r="K75" s="38">
        <v>11106300.369999999</v>
      </c>
      <c r="L75" s="46">
        <v>1403.1219999999998</v>
      </c>
      <c r="M75" s="6">
        <f t="shared" si="4"/>
        <v>2885.8677221225244</v>
      </c>
      <c r="N75" s="6">
        <f t="shared" si="5"/>
        <v>3939.4816772882191</v>
      </c>
      <c r="O75" s="6">
        <f t="shared" si="6"/>
        <v>759.1154867502612</v>
      </c>
      <c r="P75" s="6">
        <f t="shared" si="7"/>
        <v>7584.4648861610058</v>
      </c>
    </row>
    <row r="76" spans="1:16" ht="16.5" customHeight="1" x14ac:dyDescent="0.2">
      <c r="A76" s="37" t="s">
        <v>159</v>
      </c>
      <c r="B76" s="37" t="s">
        <v>160</v>
      </c>
      <c r="C76" s="38">
        <v>19018910.170000002</v>
      </c>
      <c r="D76" s="38">
        <v>3785590.91</v>
      </c>
      <c r="E76" s="38">
        <v>22804501.079999998</v>
      </c>
      <c r="F76" s="38">
        <v>42394816</v>
      </c>
      <c r="G76" s="38">
        <v>7721887.1200000001</v>
      </c>
      <c r="H76" s="45">
        <v>50116703.119999997</v>
      </c>
      <c r="I76" s="38">
        <v>8714452.75</v>
      </c>
      <c r="J76" s="38">
        <v>-97657.48</v>
      </c>
      <c r="K76" s="38">
        <v>81537999.469999999</v>
      </c>
      <c r="L76" s="46">
        <v>11926.6036</v>
      </c>
      <c r="M76" s="6">
        <f t="shared" si="4"/>
        <v>1912.0700112813338</v>
      </c>
      <c r="N76" s="6">
        <f t="shared" si="5"/>
        <v>4202.0934711035416</v>
      </c>
      <c r="O76" s="6">
        <f t="shared" si="6"/>
        <v>730.67346264446985</v>
      </c>
      <c r="P76" s="6">
        <f t="shared" si="7"/>
        <v>6844.8369450293449</v>
      </c>
    </row>
    <row r="77" spans="1:16" ht="16.5" customHeight="1" x14ac:dyDescent="0.2">
      <c r="A77" s="37" t="s">
        <v>161</v>
      </c>
      <c r="B77" s="37" t="s">
        <v>162</v>
      </c>
      <c r="C77" s="38">
        <v>4909152.96</v>
      </c>
      <c r="D77" s="38">
        <v>887088.31</v>
      </c>
      <c r="E77" s="38">
        <v>5796241.2699999996</v>
      </c>
      <c r="F77" s="38">
        <v>18122485</v>
      </c>
      <c r="G77" s="38">
        <v>5437805.8300000001</v>
      </c>
      <c r="H77" s="45">
        <v>23560290.829999998</v>
      </c>
      <c r="I77" s="38">
        <v>5166802.8899999997</v>
      </c>
      <c r="J77" s="38">
        <v>751543.44</v>
      </c>
      <c r="K77" s="38">
        <v>35274878.43</v>
      </c>
      <c r="L77" s="46">
        <v>4299.8764999999994</v>
      </c>
      <c r="M77" s="6">
        <f t="shared" si="4"/>
        <v>1348.0018019122178</v>
      </c>
      <c r="N77" s="6">
        <f t="shared" si="5"/>
        <v>5479.2947727684741</v>
      </c>
      <c r="O77" s="6">
        <f t="shared" si="6"/>
        <v>1201.6165789877919</v>
      </c>
      <c r="P77" s="6">
        <f t="shared" si="7"/>
        <v>8028.9131536684836</v>
      </c>
    </row>
    <row r="78" spans="1:16" ht="16.5" customHeight="1" x14ac:dyDescent="0.2">
      <c r="A78" s="37" t="s">
        <v>163</v>
      </c>
      <c r="B78" s="37" t="s">
        <v>164</v>
      </c>
      <c r="C78" s="38">
        <v>651609.18000000005</v>
      </c>
      <c r="D78" s="38">
        <v>342936.72</v>
      </c>
      <c r="E78" s="38">
        <v>994545.9</v>
      </c>
      <c r="F78" s="38">
        <v>3138580</v>
      </c>
      <c r="G78" s="38">
        <v>894590.19</v>
      </c>
      <c r="H78" s="45">
        <v>4033170.19</v>
      </c>
      <c r="I78" s="38">
        <v>753266.38</v>
      </c>
      <c r="J78" s="38">
        <v>115351.88</v>
      </c>
      <c r="K78" s="38">
        <v>5896334.3499999996</v>
      </c>
      <c r="L78" s="46">
        <v>733.34520000000009</v>
      </c>
      <c r="M78" s="6">
        <f t="shared" si="4"/>
        <v>1356.1770091356702</v>
      </c>
      <c r="N78" s="6">
        <f t="shared" si="5"/>
        <v>5499.6885368582207</v>
      </c>
      <c r="O78" s="6">
        <f t="shared" si="6"/>
        <v>1027.1648058785956</v>
      </c>
      <c r="P78" s="6">
        <f t="shared" si="7"/>
        <v>7883.0303518724868</v>
      </c>
    </row>
    <row r="79" spans="1:16" ht="16.5" customHeight="1" x14ac:dyDescent="0.2">
      <c r="A79" s="37" t="s">
        <v>165</v>
      </c>
      <c r="B79" s="37" t="s">
        <v>166</v>
      </c>
      <c r="C79" s="38">
        <v>3636169.27</v>
      </c>
      <c r="D79" s="38">
        <v>777743.35</v>
      </c>
      <c r="E79" s="38">
        <v>4413912.62</v>
      </c>
      <c r="F79" s="38">
        <v>10626560</v>
      </c>
      <c r="G79" s="38">
        <v>1971018.61</v>
      </c>
      <c r="H79" s="45">
        <v>12597578.609999999</v>
      </c>
      <c r="I79" s="38">
        <v>2168136.34</v>
      </c>
      <c r="J79" s="38">
        <v>142686.89000000001</v>
      </c>
      <c r="K79" s="38">
        <v>19322314.460000001</v>
      </c>
      <c r="L79" s="46">
        <v>2899.9617000000003</v>
      </c>
      <c r="M79" s="6">
        <f t="shared" si="4"/>
        <v>1522.058936157674</v>
      </c>
      <c r="N79" s="6">
        <f t="shared" si="5"/>
        <v>4344.0499955568375</v>
      </c>
      <c r="O79" s="6">
        <f t="shared" si="6"/>
        <v>747.64309473466483</v>
      </c>
      <c r="P79" s="6">
        <f t="shared" si="7"/>
        <v>6613.7520264491759</v>
      </c>
    </row>
    <row r="80" spans="1:16" ht="16.5" customHeight="1" x14ac:dyDescent="0.2">
      <c r="A80" s="37" t="s">
        <v>167</v>
      </c>
      <c r="B80" s="37" t="s">
        <v>168</v>
      </c>
      <c r="C80" s="38">
        <v>1351253.6</v>
      </c>
      <c r="D80" s="38">
        <v>215698.37</v>
      </c>
      <c r="E80" s="38">
        <v>1566951.97</v>
      </c>
      <c r="F80" s="38">
        <v>3441380</v>
      </c>
      <c r="G80" s="38">
        <v>1145268.03</v>
      </c>
      <c r="H80" s="45">
        <v>4586648.03</v>
      </c>
      <c r="I80" s="38">
        <v>877240.72</v>
      </c>
      <c r="J80" s="38">
        <v>26104</v>
      </c>
      <c r="K80" s="38">
        <v>7056944.7199999997</v>
      </c>
      <c r="L80" s="46">
        <v>834.34510000000012</v>
      </c>
      <c r="M80" s="6">
        <f t="shared" si="4"/>
        <v>1878.0621711567549</v>
      </c>
      <c r="N80" s="6">
        <f t="shared" si="5"/>
        <v>5497.3032501778935</v>
      </c>
      <c r="O80" s="6">
        <f t="shared" si="6"/>
        <v>1051.4123232700711</v>
      </c>
      <c r="P80" s="6">
        <f t="shared" si="7"/>
        <v>8426.7777446047185</v>
      </c>
    </row>
    <row r="81" spans="1:16" ht="16.5" customHeight="1" x14ac:dyDescent="0.2">
      <c r="A81" s="37" t="s">
        <v>169</v>
      </c>
      <c r="B81" s="37" t="s">
        <v>170</v>
      </c>
      <c r="C81" s="38">
        <v>2453824.7799999998</v>
      </c>
      <c r="D81" s="38">
        <v>451903.64</v>
      </c>
      <c r="E81" s="38">
        <v>2905728.42</v>
      </c>
      <c r="F81" s="38">
        <v>8776708</v>
      </c>
      <c r="G81" s="38">
        <v>1771053.03</v>
      </c>
      <c r="H81" s="45">
        <v>10547761.029999999</v>
      </c>
      <c r="I81" s="38">
        <v>2444893.2200000002</v>
      </c>
      <c r="J81" s="38">
        <v>159408.18</v>
      </c>
      <c r="K81" s="38">
        <v>16057790.85</v>
      </c>
      <c r="L81" s="46">
        <v>2174.9951999999994</v>
      </c>
      <c r="M81" s="6">
        <f t="shared" si="4"/>
        <v>1335.9700380028428</v>
      </c>
      <c r="N81" s="6">
        <f t="shared" si="5"/>
        <v>4849.5560036178485</v>
      </c>
      <c r="O81" s="6">
        <f t="shared" si="6"/>
        <v>1124.0913175348621</v>
      </c>
      <c r="P81" s="6">
        <f t="shared" si="7"/>
        <v>7309.6173591555535</v>
      </c>
    </row>
    <row r="82" spans="1:16" ht="16.5" customHeight="1" x14ac:dyDescent="0.2">
      <c r="A82" s="37" t="s">
        <v>171</v>
      </c>
      <c r="B82" s="37" t="s">
        <v>172</v>
      </c>
      <c r="C82" s="38">
        <v>1118550.28</v>
      </c>
      <c r="D82" s="38">
        <v>320240.09000000003</v>
      </c>
      <c r="E82" s="38">
        <v>1438790.37</v>
      </c>
      <c r="F82" s="38">
        <v>3270113</v>
      </c>
      <c r="G82" s="38">
        <v>958146.53</v>
      </c>
      <c r="H82" s="45">
        <v>4228259.53</v>
      </c>
      <c r="I82" s="38">
        <v>853598.02</v>
      </c>
      <c r="J82" s="38">
        <v>24385.34</v>
      </c>
      <c r="K82" s="38">
        <v>6545033.2599999998</v>
      </c>
      <c r="L82" s="46">
        <v>841.98540000000003</v>
      </c>
      <c r="M82" s="6">
        <f t="shared" si="4"/>
        <v>1708.8067916617083</v>
      </c>
      <c r="N82" s="6">
        <f t="shared" si="5"/>
        <v>5021.7729784863259</v>
      </c>
      <c r="O82" s="6">
        <f t="shared" si="6"/>
        <v>1013.7919493615923</v>
      </c>
      <c r="P82" s="6">
        <f t="shared" si="7"/>
        <v>7744.3717195096251</v>
      </c>
    </row>
    <row r="83" spans="1:16" ht="16.5" customHeight="1" x14ac:dyDescent="0.2">
      <c r="A83" s="37" t="s">
        <v>173</v>
      </c>
      <c r="B83" s="37" t="s">
        <v>174</v>
      </c>
      <c r="C83" s="38">
        <v>12078893.85</v>
      </c>
      <c r="D83" s="38">
        <v>2505889.7200000002</v>
      </c>
      <c r="E83" s="38">
        <v>14584783.57</v>
      </c>
      <c r="F83" s="38">
        <v>21464807</v>
      </c>
      <c r="G83" s="38">
        <v>4455973.01</v>
      </c>
      <c r="H83" s="45">
        <v>25920780.010000002</v>
      </c>
      <c r="I83" s="38">
        <v>5310963.3600000003</v>
      </c>
      <c r="J83" s="38">
        <v>2154340.9300000002</v>
      </c>
      <c r="K83" s="38">
        <v>47970867.869999997</v>
      </c>
      <c r="L83" s="46">
        <v>6197.3156999999992</v>
      </c>
      <c r="M83" s="6">
        <f t="shared" si="4"/>
        <v>2353.4033565532254</v>
      </c>
      <c r="N83" s="6">
        <f t="shared" si="5"/>
        <v>4182.5818249020303</v>
      </c>
      <c r="O83" s="6">
        <f t="shared" si="6"/>
        <v>856.97802356591274</v>
      </c>
      <c r="P83" s="6">
        <f t="shared" si="7"/>
        <v>7392.9632050211676</v>
      </c>
    </row>
    <row r="84" spans="1:16" ht="16.5" customHeight="1" x14ac:dyDescent="0.2">
      <c r="A84" s="37" t="s">
        <v>175</v>
      </c>
      <c r="B84" s="37" t="s">
        <v>176</v>
      </c>
      <c r="C84" s="38">
        <v>2904162.57</v>
      </c>
      <c r="D84" s="38">
        <v>652622.96</v>
      </c>
      <c r="E84" s="38">
        <v>3556785.53</v>
      </c>
      <c r="F84" s="38">
        <v>6781820</v>
      </c>
      <c r="G84" s="38">
        <v>1490304.07</v>
      </c>
      <c r="H84" s="45">
        <v>8272124.0700000003</v>
      </c>
      <c r="I84" s="38">
        <v>1324102.93</v>
      </c>
      <c r="J84" s="38">
        <v>-194416.72</v>
      </c>
      <c r="K84" s="38">
        <v>12958595.810000001</v>
      </c>
      <c r="L84" s="46">
        <v>1955.835</v>
      </c>
      <c r="M84" s="6">
        <f t="shared" si="4"/>
        <v>1818.5509155935954</v>
      </c>
      <c r="N84" s="6">
        <f t="shared" si="5"/>
        <v>4229.4590647984114</v>
      </c>
      <c r="O84" s="6">
        <f t="shared" si="6"/>
        <v>677.00134725066266</v>
      </c>
      <c r="P84" s="6">
        <f t="shared" si="7"/>
        <v>6725.0113276426691</v>
      </c>
    </row>
    <row r="85" spans="1:16" ht="16.5" customHeight="1" x14ac:dyDescent="0.2">
      <c r="A85" s="37" t="s">
        <v>177</v>
      </c>
      <c r="B85" s="37" t="s">
        <v>178</v>
      </c>
      <c r="C85" s="38">
        <v>1074179.48</v>
      </c>
      <c r="D85" s="38">
        <v>313511.49</v>
      </c>
      <c r="E85" s="38">
        <v>1387690.97</v>
      </c>
      <c r="F85" s="38">
        <v>2666834</v>
      </c>
      <c r="G85" s="38">
        <v>513546.31</v>
      </c>
      <c r="H85" s="45">
        <v>3180380.31</v>
      </c>
      <c r="I85" s="38">
        <v>775276.86</v>
      </c>
      <c r="J85" s="38">
        <v>29722.75</v>
      </c>
      <c r="K85" s="38">
        <v>5373070.8899999997</v>
      </c>
      <c r="L85" s="46">
        <v>717.9692</v>
      </c>
      <c r="M85" s="6">
        <f t="shared" si="4"/>
        <v>1932.8001396160168</v>
      </c>
      <c r="N85" s="6">
        <f t="shared" si="5"/>
        <v>4429.6890590849862</v>
      </c>
      <c r="O85" s="6">
        <f t="shared" si="6"/>
        <v>1079.819106446349</v>
      </c>
      <c r="P85" s="6">
        <f t="shared" si="7"/>
        <v>7442.3083051473523</v>
      </c>
    </row>
    <row r="86" spans="1:16" ht="16.5" customHeight="1" x14ac:dyDescent="0.2">
      <c r="A86" s="37" t="s">
        <v>179</v>
      </c>
      <c r="B86" s="37" t="s">
        <v>180</v>
      </c>
      <c r="C86" s="38">
        <v>9952509.1400000006</v>
      </c>
      <c r="D86" s="38">
        <v>1200107.58</v>
      </c>
      <c r="E86" s="38">
        <v>11152616.720000001</v>
      </c>
      <c r="F86" s="38">
        <v>24309158</v>
      </c>
      <c r="G86" s="38">
        <v>6677729.1799999997</v>
      </c>
      <c r="H86" s="45">
        <v>30986887.18</v>
      </c>
      <c r="I86" s="38">
        <v>4955831.34</v>
      </c>
      <c r="J86" s="38">
        <v>7541727.0199999996</v>
      </c>
      <c r="K86" s="38">
        <v>54637062.259999998</v>
      </c>
      <c r="L86" s="46">
        <v>6413.8218000000006</v>
      </c>
      <c r="M86" s="6">
        <f t="shared" si="4"/>
        <v>1738.8410635293919</v>
      </c>
      <c r="N86" s="6">
        <f t="shared" si="5"/>
        <v>4831.2672453731093</v>
      </c>
      <c r="O86" s="6">
        <f t="shared" si="6"/>
        <v>772.67992384821162</v>
      </c>
      <c r="P86" s="6">
        <f t="shared" si="7"/>
        <v>7342.7882327507123</v>
      </c>
    </row>
    <row r="87" spans="1:16" ht="16.5" customHeight="1" x14ac:dyDescent="0.2">
      <c r="A87" s="37" t="s">
        <v>181</v>
      </c>
      <c r="B87" s="37" t="s">
        <v>182</v>
      </c>
      <c r="C87" s="38">
        <v>1521985.64</v>
      </c>
      <c r="D87" s="38">
        <v>383940.5</v>
      </c>
      <c r="E87" s="38">
        <v>1905926.14</v>
      </c>
      <c r="F87" s="38">
        <v>9612279</v>
      </c>
      <c r="G87" s="38">
        <v>1976347.08</v>
      </c>
      <c r="H87" s="45">
        <v>11588626.08</v>
      </c>
      <c r="I87" s="38">
        <v>3349322.31</v>
      </c>
      <c r="J87" s="38">
        <v>472797.92</v>
      </c>
      <c r="K87" s="38">
        <v>17316672.449999999</v>
      </c>
      <c r="L87" s="46">
        <v>2057.0606000000002</v>
      </c>
      <c r="M87" s="6">
        <f t="shared" si="4"/>
        <v>926.52892189952968</v>
      </c>
      <c r="N87" s="6">
        <f t="shared" si="5"/>
        <v>5633.585165162367</v>
      </c>
      <c r="O87" s="6">
        <f t="shared" si="6"/>
        <v>1628.2078952851459</v>
      </c>
      <c r="P87" s="6">
        <f t="shared" si="7"/>
        <v>8188.3219823470436</v>
      </c>
    </row>
    <row r="88" spans="1:16" ht="16.5" customHeight="1" x14ac:dyDescent="0.2">
      <c r="A88" s="37" t="s">
        <v>183</v>
      </c>
      <c r="B88" s="37" t="s">
        <v>184</v>
      </c>
      <c r="C88" s="38">
        <v>243630.68</v>
      </c>
      <c r="D88" s="38">
        <v>122805.97</v>
      </c>
      <c r="E88" s="38">
        <v>366436.65</v>
      </c>
      <c r="F88" s="38">
        <v>2189683</v>
      </c>
      <c r="G88" s="38">
        <v>468104.07</v>
      </c>
      <c r="H88" s="45">
        <v>2657787.0699999998</v>
      </c>
      <c r="I88" s="38">
        <v>456409.39</v>
      </c>
      <c r="J88" s="38">
        <v>183896.15</v>
      </c>
      <c r="K88" s="38">
        <v>3664529.26</v>
      </c>
      <c r="L88" s="46">
        <v>519.43640000000005</v>
      </c>
      <c r="M88" s="6">
        <f t="shared" si="4"/>
        <v>705.45046515800584</v>
      </c>
      <c r="N88" s="6">
        <f t="shared" si="5"/>
        <v>5116.6746689296315</v>
      </c>
      <c r="O88" s="6">
        <f t="shared" si="6"/>
        <v>878.66270057315967</v>
      </c>
      <c r="P88" s="6">
        <f t="shared" si="7"/>
        <v>6700.7878346607968</v>
      </c>
    </row>
    <row r="89" spans="1:16" ht="16.5" customHeight="1" x14ac:dyDescent="0.2">
      <c r="A89" s="37" t="s">
        <v>185</v>
      </c>
      <c r="B89" s="37" t="s">
        <v>186</v>
      </c>
      <c r="C89" s="38">
        <v>343140760.79000002</v>
      </c>
      <c r="D89" s="38">
        <v>30599385.52</v>
      </c>
      <c r="E89" s="38">
        <v>373740146.31</v>
      </c>
      <c r="F89" s="38">
        <v>210541846</v>
      </c>
      <c r="G89" s="52">
        <v>48309058.630000003</v>
      </c>
      <c r="H89" s="52">
        <v>258850904.63</v>
      </c>
      <c r="I89" s="38">
        <v>78411048.549999997</v>
      </c>
      <c r="J89" s="38">
        <v>-12689422.98</v>
      </c>
      <c r="K89" s="38">
        <v>785705929.90999997</v>
      </c>
      <c r="L89" s="46">
        <v>81664.582000000009</v>
      </c>
      <c r="M89" s="6">
        <f t="shared" si="4"/>
        <v>4576.5267776672135</v>
      </c>
      <c r="N89" s="6">
        <f t="shared" si="5"/>
        <v>3169.683824867921</v>
      </c>
      <c r="O89" s="6">
        <f t="shared" si="6"/>
        <v>960.15979791582095</v>
      </c>
      <c r="P89" s="6">
        <f t="shared" si="7"/>
        <v>8706.3704004509564</v>
      </c>
    </row>
    <row r="90" spans="1:16" ht="16.5" customHeight="1" x14ac:dyDescent="0.2">
      <c r="A90" s="37" t="s">
        <v>187</v>
      </c>
      <c r="B90" s="37" t="s">
        <v>188</v>
      </c>
      <c r="C90" s="38">
        <v>622809.17000000004</v>
      </c>
      <c r="D90" s="38">
        <v>110132.56</v>
      </c>
      <c r="E90" s="38">
        <v>732941.73</v>
      </c>
      <c r="F90" s="38">
        <v>2195655</v>
      </c>
      <c r="G90" s="38">
        <v>424320.52</v>
      </c>
      <c r="H90" s="45">
        <v>2619975.52</v>
      </c>
      <c r="I90" s="38">
        <v>648463.34</v>
      </c>
      <c r="J90" s="38">
        <v>12751</v>
      </c>
      <c r="K90" s="38">
        <v>4014131.59</v>
      </c>
      <c r="L90" s="46">
        <v>421.03959999999989</v>
      </c>
      <c r="M90" s="6">
        <f t="shared" si="4"/>
        <v>1740.7904862155488</v>
      </c>
      <c r="N90" s="6">
        <f t="shared" si="5"/>
        <v>6222.6344505362458</v>
      </c>
      <c r="O90" s="6">
        <f t="shared" si="6"/>
        <v>1540.148100083698</v>
      </c>
      <c r="P90" s="6">
        <f t="shared" si="7"/>
        <v>9503.5730368354925</v>
      </c>
    </row>
    <row r="91" spans="1:16" ht="16.5" customHeight="1" x14ac:dyDescent="0.2">
      <c r="A91" s="37" t="s">
        <v>189</v>
      </c>
      <c r="B91" s="37" t="s">
        <v>190</v>
      </c>
      <c r="C91" s="38">
        <v>13997129.609999999</v>
      </c>
      <c r="D91" s="38">
        <v>1211449.6399999999</v>
      </c>
      <c r="E91" s="38">
        <v>15208579.25</v>
      </c>
      <c r="F91" s="38">
        <v>18747129</v>
      </c>
      <c r="G91" s="38">
        <v>3941921.02</v>
      </c>
      <c r="H91" s="45">
        <v>22689050.02</v>
      </c>
      <c r="I91" s="38">
        <v>4411517.1500000004</v>
      </c>
      <c r="J91" s="38">
        <v>137365.66</v>
      </c>
      <c r="K91" s="38">
        <v>42446512.079999998</v>
      </c>
      <c r="L91" s="46">
        <v>6023.3236999999999</v>
      </c>
      <c r="M91" s="6">
        <f t="shared" si="4"/>
        <v>2524.9480199777408</v>
      </c>
      <c r="N91" s="6">
        <f t="shared" si="5"/>
        <v>3766.8654633321466</v>
      </c>
      <c r="O91" s="6">
        <f t="shared" si="6"/>
        <v>732.40578951451675</v>
      </c>
      <c r="P91" s="6">
        <f t="shared" si="7"/>
        <v>7024.2192728244036</v>
      </c>
    </row>
    <row r="92" spans="1:16" ht="16.5" customHeight="1" x14ac:dyDescent="0.2">
      <c r="A92" s="37" t="s">
        <v>191</v>
      </c>
      <c r="B92" s="37" t="s">
        <v>192</v>
      </c>
      <c r="C92" s="38">
        <v>3091692.57</v>
      </c>
      <c r="D92" s="38">
        <v>1126600.5900000001</v>
      </c>
      <c r="E92" s="38">
        <v>4218293.16</v>
      </c>
      <c r="F92" s="38">
        <v>14694053</v>
      </c>
      <c r="G92" s="38">
        <v>2910576.58</v>
      </c>
      <c r="H92" s="45">
        <v>17604629.579999998</v>
      </c>
      <c r="I92" s="38">
        <v>4204767.71</v>
      </c>
      <c r="J92" s="38">
        <v>227747.42</v>
      </c>
      <c r="K92" s="38">
        <v>26255437.870000001</v>
      </c>
      <c r="L92" s="46">
        <v>3321.9548</v>
      </c>
      <c r="M92" s="6">
        <f t="shared" si="4"/>
        <v>1269.822563509895</v>
      </c>
      <c r="N92" s="6">
        <f t="shared" si="5"/>
        <v>5299.4789634103381</v>
      </c>
      <c r="O92" s="6">
        <f t="shared" si="6"/>
        <v>1265.7510300862612</v>
      </c>
      <c r="P92" s="6">
        <f t="shared" si="7"/>
        <v>7835.0525570064947</v>
      </c>
    </row>
    <row r="93" spans="1:16" ht="16.5" customHeight="1" x14ac:dyDescent="0.2">
      <c r="A93" s="37" t="s">
        <v>193</v>
      </c>
      <c r="B93" s="37" t="s">
        <v>194</v>
      </c>
      <c r="C93" s="38">
        <v>33023699.25</v>
      </c>
      <c r="D93" s="38">
        <v>4650384.24</v>
      </c>
      <c r="E93" s="38">
        <v>37674083.490000002</v>
      </c>
      <c r="F93" s="38">
        <v>27125633</v>
      </c>
      <c r="G93" s="38">
        <v>5490135.3099999996</v>
      </c>
      <c r="H93" s="45">
        <v>32615768.309999999</v>
      </c>
      <c r="I93" s="38">
        <v>4339295.8899999997</v>
      </c>
      <c r="J93" s="38">
        <v>468200.29</v>
      </c>
      <c r="K93" s="38">
        <v>75097347.980000004</v>
      </c>
      <c r="L93" s="46">
        <v>11268.563600000001</v>
      </c>
      <c r="M93" s="6">
        <f t="shared" si="4"/>
        <v>3343.2906648368207</v>
      </c>
      <c r="N93" s="6">
        <f t="shared" si="5"/>
        <v>2894.4033567863071</v>
      </c>
      <c r="O93" s="6">
        <f t="shared" si="6"/>
        <v>385.0797709479138</v>
      </c>
      <c r="P93" s="6">
        <f t="shared" si="7"/>
        <v>6622.7737925710417</v>
      </c>
    </row>
    <row r="94" spans="1:16" ht="16.5" customHeight="1" x14ac:dyDescent="0.2">
      <c r="A94" s="37" t="s">
        <v>195</v>
      </c>
      <c r="B94" s="37" t="s">
        <v>196</v>
      </c>
      <c r="C94" s="38">
        <v>3430972.64</v>
      </c>
      <c r="D94" s="38">
        <v>516379.48</v>
      </c>
      <c r="E94" s="38">
        <v>3947352.12</v>
      </c>
      <c r="F94" s="38">
        <v>9865149</v>
      </c>
      <c r="G94" s="38">
        <v>3554056.23</v>
      </c>
      <c r="H94" s="45">
        <v>13419205.23</v>
      </c>
      <c r="I94" s="38">
        <v>4131789.31</v>
      </c>
      <c r="J94" s="38">
        <v>270976.86</v>
      </c>
      <c r="K94" s="38">
        <v>21769323.52</v>
      </c>
      <c r="L94" s="46">
        <v>2459.4758000000002</v>
      </c>
      <c r="M94" s="6">
        <f t="shared" si="4"/>
        <v>1604.9566822328563</v>
      </c>
      <c r="N94" s="6">
        <f t="shared" si="5"/>
        <v>5456.1241179929475</v>
      </c>
      <c r="O94" s="6">
        <f t="shared" si="6"/>
        <v>1679.9471293842371</v>
      </c>
      <c r="P94" s="6">
        <f t="shared" si="7"/>
        <v>8741.0279296100416</v>
      </c>
    </row>
    <row r="95" spans="1:16" ht="16.5" customHeight="1" x14ac:dyDescent="0.2">
      <c r="A95" s="37" t="s">
        <v>197</v>
      </c>
      <c r="B95" s="37" t="s">
        <v>198</v>
      </c>
      <c r="C95" s="38">
        <v>3746886.06</v>
      </c>
      <c r="D95" s="38">
        <v>794404.37</v>
      </c>
      <c r="E95" s="38">
        <v>4541290.43</v>
      </c>
      <c r="F95" s="38">
        <v>17935661</v>
      </c>
      <c r="G95" s="38">
        <v>3242331.31</v>
      </c>
      <c r="H95" s="45">
        <v>21177992.309999999</v>
      </c>
      <c r="I95" s="38">
        <v>6972118.5300000003</v>
      </c>
      <c r="J95" s="38">
        <v>1187013.23</v>
      </c>
      <c r="K95" s="38">
        <v>33878414.5</v>
      </c>
      <c r="L95" s="46">
        <v>4229.1436999999996</v>
      </c>
      <c r="M95" s="6">
        <f t="shared" si="4"/>
        <v>1073.808494613224</v>
      </c>
      <c r="N95" s="6">
        <f t="shared" si="5"/>
        <v>5007.6312871563105</v>
      </c>
      <c r="O95" s="6">
        <f t="shared" si="6"/>
        <v>1648.5887036659456</v>
      </c>
      <c r="P95" s="6">
        <f t="shared" si="7"/>
        <v>7730.0284854354804</v>
      </c>
    </row>
    <row r="96" spans="1:16" ht="16.5" customHeight="1" x14ac:dyDescent="0.2">
      <c r="A96" s="37" t="s">
        <v>199</v>
      </c>
      <c r="B96" s="37" t="s">
        <v>200</v>
      </c>
      <c r="C96" s="38">
        <v>2549892.06</v>
      </c>
      <c r="D96" s="38">
        <v>614369.03</v>
      </c>
      <c r="E96" s="38">
        <v>3164261.09</v>
      </c>
      <c r="F96" s="38">
        <v>8355433</v>
      </c>
      <c r="G96" s="38">
        <v>1538484.24</v>
      </c>
      <c r="H96" s="45">
        <v>9893917.2400000002</v>
      </c>
      <c r="I96" s="38">
        <v>1847921.07</v>
      </c>
      <c r="J96" s="38">
        <v>17610</v>
      </c>
      <c r="K96" s="38">
        <v>14923709.4</v>
      </c>
      <c r="L96" s="46">
        <v>2197.8380999999999</v>
      </c>
      <c r="M96" s="6">
        <f t="shared" si="4"/>
        <v>1439.7152774810847</v>
      </c>
      <c r="N96" s="6">
        <f t="shared" si="5"/>
        <v>4501.6588073525527</v>
      </c>
      <c r="O96" s="6">
        <f t="shared" si="6"/>
        <v>840.79035211920302</v>
      </c>
      <c r="P96" s="6">
        <f t="shared" si="7"/>
        <v>6782.1644369528403</v>
      </c>
    </row>
    <row r="97" spans="1:16" ht="16.5" customHeight="1" x14ac:dyDescent="0.2">
      <c r="A97" s="37" t="s">
        <v>201</v>
      </c>
      <c r="B97" s="37" t="s">
        <v>202</v>
      </c>
      <c r="C97" s="38">
        <v>9838463.4700000007</v>
      </c>
      <c r="D97" s="38">
        <v>2220438.63</v>
      </c>
      <c r="E97" s="38">
        <v>12058902.1</v>
      </c>
      <c r="F97" s="38">
        <v>27984213</v>
      </c>
      <c r="G97" s="38">
        <v>5428704.5800000001</v>
      </c>
      <c r="H97" s="45">
        <v>33412917.579999998</v>
      </c>
      <c r="I97" s="38">
        <v>8015998.5700000003</v>
      </c>
      <c r="J97" s="38">
        <v>4494069.5599999996</v>
      </c>
      <c r="K97" s="38">
        <v>57981887.810000002</v>
      </c>
      <c r="L97" s="46">
        <v>7771.2631000000001</v>
      </c>
      <c r="M97" s="6">
        <f t="shared" si="4"/>
        <v>1551.7300012658172</v>
      </c>
      <c r="N97" s="6">
        <f t="shared" si="5"/>
        <v>4299.5478534242393</v>
      </c>
      <c r="O97" s="6">
        <f t="shared" si="6"/>
        <v>1031.4923670516316</v>
      </c>
      <c r="P97" s="6">
        <f t="shared" si="7"/>
        <v>6882.7702217416881</v>
      </c>
    </row>
    <row r="98" spans="1:16" ht="16.5" customHeight="1" x14ac:dyDescent="0.2">
      <c r="A98" s="37" t="s">
        <v>203</v>
      </c>
      <c r="B98" s="37" t="s">
        <v>204</v>
      </c>
      <c r="C98" s="38">
        <v>2475495.7799999998</v>
      </c>
      <c r="D98" s="38">
        <v>381106.63</v>
      </c>
      <c r="E98" s="38">
        <v>2856602.41</v>
      </c>
      <c r="F98" s="38">
        <v>9608343</v>
      </c>
      <c r="G98" s="38">
        <v>2090131.73</v>
      </c>
      <c r="H98" s="45">
        <v>11698474.73</v>
      </c>
      <c r="I98" s="38">
        <v>3506231.36</v>
      </c>
      <c r="J98" s="38">
        <v>123490.58</v>
      </c>
      <c r="K98" s="38">
        <v>18184799.079999998</v>
      </c>
      <c r="L98" s="46">
        <v>2342.8692999999998</v>
      </c>
      <c r="M98" s="6">
        <f t="shared" si="4"/>
        <v>1219.2751896147174</v>
      </c>
      <c r="N98" s="6">
        <f t="shared" si="5"/>
        <v>4993.2254991774407</v>
      </c>
      <c r="O98" s="6">
        <f t="shared" si="6"/>
        <v>1496.5544001963747</v>
      </c>
      <c r="P98" s="6">
        <f t="shared" si="7"/>
        <v>7709.0550889885326</v>
      </c>
    </row>
    <row r="99" spans="1:16" ht="16.5" customHeight="1" x14ac:dyDescent="0.2">
      <c r="A99" s="37" t="s">
        <v>205</v>
      </c>
      <c r="B99" s="37" t="s">
        <v>206</v>
      </c>
      <c r="C99" s="38">
        <v>975383.41</v>
      </c>
      <c r="D99" s="38">
        <v>224669.22</v>
      </c>
      <c r="E99" s="38">
        <v>1200052.6299999999</v>
      </c>
      <c r="F99" s="38">
        <v>5031627</v>
      </c>
      <c r="G99" s="38">
        <v>1038815.9</v>
      </c>
      <c r="H99" s="45">
        <v>6070442.9000000004</v>
      </c>
      <c r="I99" s="38">
        <v>2025311.64</v>
      </c>
      <c r="J99" s="38">
        <v>319500.05</v>
      </c>
      <c r="K99" s="38">
        <v>9615307.2200000007</v>
      </c>
      <c r="L99" s="46">
        <v>1161.3444</v>
      </c>
      <c r="M99" s="6">
        <f t="shared" si="4"/>
        <v>1033.330534852538</v>
      </c>
      <c r="N99" s="6">
        <f t="shared" si="5"/>
        <v>5227.0824227507364</v>
      </c>
      <c r="O99" s="6">
        <f t="shared" si="6"/>
        <v>1743.9371473268395</v>
      </c>
      <c r="P99" s="6">
        <f t="shared" si="7"/>
        <v>8004.350104930114</v>
      </c>
    </row>
    <row r="100" spans="1:16" ht="16.5" customHeight="1" x14ac:dyDescent="0.2">
      <c r="A100" s="37" t="s">
        <v>207</v>
      </c>
      <c r="B100" s="37" t="s">
        <v>208</v>
      </c>
      <c r="C100" s="38">
        <v>1900465.63</v>
      </c>
      <c r="D100" s="38">
        <v>397813.12</v>
      </c>
      <c r="E100" s="38">
        <v>2298278.75</v>
      </c>
      <c r="F100" s="38">
        <v>9155367</v>
      </c>
      <c r="G100" s="38">
        <v>2146815.83</v>
      </c>
      <c r="H100" s="45">
        <v>11302182.83</v>
      </c>
      <c r="I100" s="38">
        <v>3333978.27</v>
      </c>
      <c r="J100" s="38">
        <v>8393.69</v>
      </c>
      <c r="K100" s="38">
        <v>16942833.539999999</v>
      </c>
      <c r="L100" s="46">
        <v>1941.0838000000003</v>
      </c>
      <c r="M100" s="6">
        <f t="shared" si="4"/>
        <v>1184.0183046193058</v>
      </c>
      <c r="N100" s="6">
        <f t="shared" si="5"/>
        <v>5822.6145774850102</v>
      </c>
      <c r="O100" s="6">
        <f t="shared" si="6"/>
        <v>1717.5859537851995</v>
      </c>
      <c r="P100" s="6">
        <f t="shared" si="7"/>
        <v>8724.2188358895164</v>
      </c>
    </row>
    <row r="101" spans="1:16" ht="16.5" customHeight="1" x14ac:dyDescent="0.2">
      <c r="A101" s="37" t="s">
        <v>209</v>
      </c>
      <c r="B101" s="37" t="s">
        <v>210</v>
      </c>
      <c r="C101" s="38">
        <v>3628258.88</v>
      </c>
      <c r="D101" s="38">
        <v>654631.06999999995</v>
      </c>
      <c r="E101" s="38">
        <v>4282889.95</v>
      </c>
      <c r="F101" s="38">
        <v>13709630</v>
      </c>
      <c r="G101" s="38">
        <v>2568460.12</v>
      </c>
      <c r="H101" s="45">
        <v>16278090.119999999</v>
      </c>
      <c r="I101" s="38">
        <v>4281350.32</v>
      </c>
      <c r="J101" s="38">
        <v>61435.15</v>
      </c>
      <c r="K101" s="38">
        <v>24903765.539999999</v>
      </c>
      <c r="L101" s="46">
        <v>3122.2628000000004</v>
      </c>
      <c r="M101" s="6">
        <f t="shared" si="4"/>
        <v>1371.7262845395333</v>
      </c>
      <c r="N101" s="6">
        <f t="shared" si="5"/>
        <v>5213.5554124399769</v>
      </c>
      <c r="O101" s="6">
        <f t="shared" si="6"/>
        <v>1371.2331710194285</v>
      </c>
      <c r="P101" s="6">
        <f t="shared" si="7"/>
        <v>7956.5148679989388</v>
      </c>
    </row>
    <row r="102" spans="1:16" ht="16.5" customHeight="1" x14ac:dyDescent="0.2">
      <c r="A102" s="37" t="s">
        <v>211</v>
      </c>
      <c r="B102" s="37" t="s">
        <v>212</v>
      </c>
      <c r="C102" s="38">
        <v>1902575.58</v>
      </c>
      <c r="D102" s="38">
        <v>358965.03</v>
      </c>
      <c r="E102" s="38">
        <v>2261540.61</v>
      </c>
      <c r="F102" s="38">
        <v>9065139</v>
      </c>
      <c r="G102" s="38">
        <v>2168512.69</v>
      </c>
      <c r="H102" s="45">
        <v>11233651.689999999</v>
      </c>
      <c r="I102" s="38">
        <v>2971338.18</v>
      </c>
      <c r="J102" s="38">
        <v>17747.16</v>
      </c>
      <c r="K102" s="38">
        <v>16484277.640000001</v>
      </c>
      <c r="L102" s="46">
        <v>2195.5923000000003</v>
      </c>
      <c r="M102" s="6">
        <f t="shared" si="4"/>
        <v>1030.0366830399248</v>
      </c>
      <c r="N102" s="6">
        <f t="shared" si="5"/>
        <v>5116.4561334998298</v>
      </c>
      <c r="O102" s="6">
        <f t="shared" si="6"/>
        <v>1353.3196395341702</v>
      </c>
      <c r="P102" s="6">
        <f t="shared" si="7"/>
        <v>7499.8124560739243</v>
      </c>
    </row>
    <row r="103" spans="1:16" ht="16.5" customHeight="1" x14ac:dyDescent="0.2">
      <c r="A103" s="37" t="s">
        <v>213</v>
      </c>
      <c r="B103" s="37" t="s">
        <v>214</v>
      </c>
      <c r="C103" s="38">
        <v>3646139.28</v>
      </c>
      <c r="D103" s="38">
        <v>658751.17000000004</v>
      </c>
      <c r="E103" s="38">
        <v>4304890.45</v>
      </c>
      <c r="F103" s="38">
        <v>15772181</v>
      </c>
      <c r="G103" s="38">
        <v>2686949.02</v>
      </c>
      <c r="H103" s="45">
        <v>18459130.02</v>
      </c>
      <c r="I103" s="38">
        <v>6381665.5899999999</v>
      </c>
      <c r="J103" s="38">
        <v>228579.01</v>
      </c>
      <c r="K103" s="38">
        <v>29374265.07</v>
      </c>
      <c r="L103" s="46">
        <v>3753.2217999999993</v>
      </c>
      <c r="M103" s="6">
        <f t="shared" si="4"/>
        <v>1146.9853580196088</v>
      </c>
      <c r="N103" s="6">
        <f t="shared" si="5"/>
        <v>4918.2092089521602</v>
      </c>
      <c r="O103" s="6">
        <f t="shared" si="6"/>
        <v>1700.3166692679877</v>
      </c>
      <c r="P103" s="6">
        <f t="shared" si="7"/>
        <v>7765.5112362397567</v>
      </c>
    </row>
    <row r="104" spans="1:16" ht="16.5" customHeight="1" x14ac:dyDescent="0.2">
      <c r="A104" s="37" t="s">
        <v>215</v>
      </c>
      <c r="B104" s="37" t="s">
        <v>216</v>
      </c>
      <c r="C104" s="38">
        <v>2023135.06</v>
      </c>
      <c r="D104" s="38">
        <v>1001433.02</v>
      </c>
      <c r="E104" s="38">
        <v>3024568.08</v>
      </c>
      <c r="F104" s="38">
        <v>4319195</v>
      </c>
      <c r="G104" s="38">
        <v>927252.44</v>
      </c>
      <c r="H104" s="45">
        <v>5246447.4400000004</v>
      </c>
      <c r="I104" s="38">
        <v>994222.49</v>
      </c>
      <c r="J104" s="38">
        <v>121449.93</v>
      </c>
      <c r="K104" s="38">
        <v>9386687.9399999995</v>
      </c>
      <c r="L104" s="46">
        <v>1260.0343</v>
      </c>
      <c r="M104" s="6">
        <f t="shared" si="4"/>
        <v>2400.3855133149946</v>
      </c>
      <c r="N104" s="6">
        <f t="shared" si="5"/>
        <v>4163.7338285156211</v>
      </c>
      <c r="O104" s="6">
        <f t="shared" si="6"/>
        <v>789.04398872316415</v>
      </c>
      <c r="P104" s="6">
        <f t="shared" si="7"/>
        <v>7353.1633305537789</v>
      </c>
    </row>
    <row r="105" spans="1:16" ht="16.5" customHeight="1" x14ac:dyDescent="0.2">
      <c r="A105" s="37" t="s">
        <v>217</v>
      </c>
      <c r="B105" s="37" t="s">
        <v>218</v>
      </c>
      <c r="C105" s="38">
        <v>3951009.78</v>
      </c>
      <c r="D105" s="38">
        <v>1334082.3899999999</v>
      </c>
      <c r="E105" s="38">
        <v>5285092.17</v>
      </c>
      <c r="F105" s="38">
        <v>11188286</v>
      </c>
      <c r="G105" s="38">
        <v>2348201.0699999998</v>
      </c>
      <c r="H105" s="45">
        <v>13536487.07</v>
      </c>
      <c r="I105" s="38">
        <v>2535271.39</v>
      </c>
      <c r="J105" s="38">
        <v>23984.18</v>
      </c>
      <c r="K105" s="38">
        <v>21380834.809999999</v>
      </c>
      <c r="L105" s="46">
        <v>3009.9773</v>
      </c>
      <c r="M105" s="6">
        <f t="shared" si="4"/>
        <v>1755.8578166021384</v>
      </c>
      <c r="N105" s="6">
        <f t="shared" si="5"/>
        <v>4497.2056998569396</v>
      </c>
      <c r="O105" s="6">
        <f t="shared" si="6"/>
        <v>842.28920596843045</v>
      </c>
      <c r="P105" s="6">
        <f t="shared" si="7"/>
        <v>7095.3527224275085</v>
      </c>
    </row>
    <row r="106" spans="1:16" ht="16.5" customHeight="1" x14ac:dyDescent="0.2">
      <c r="A106" s="37" t="s">
        <v>219</v>
      </c>
      <c r="B106" s="37" t="s">
        <v>220</v>
      </c>
      <c r="C106" s="38">
        <v>1066134.67</v>
      </c>
      <c r="D106" s="38">
        <v>435748.95</v>
      </c>
      <c r="E106" s="38">
        <v>1501883.62</v>
      </c>
      <c r="F106" s="38">
        <v>3344667</v>
      </c>
      <c r="G106" s="38">
        <v>628853.22</v>
      </c>
      <c r="H106" s="45">
        <v>3973520.22</v>
      </c>
      <c r="I106" s="38">
        <v>597976.37</v>
      </c>
      <c r="J106" s="38">
        <v>78118.13</v>
      </c>
      <c r="K106" s="38">
        <v>6151498.3399999999</v>
      </c>
      <c r="L106" s="46">
        <v>931.09</v>
      </c>
      <c r="M106" s="6">
        <f t="shared" si="4"/>
        <v>1613.0380736556081</v>
      </c>
      <c r="N106" s="6">
        <f t="shared" si="5"/>
        <v>4267.6005756693767</v>
      </c>
      <c r="O106" s="6">
        <f t="shared" si="6"/>
        <v>642.23261983266923</v>
      </c>
      <c r="P106" s="6">
        <f t="shared" si="7"/>
        <v>6522.8712691576538</v>
      </c>
    </row>
    <row r="107" spans="1:16" ht="16.5" customHeight="1" x14ac:dyDescent="0.2">
      <c r="A107" s="37" t="s">
        <v>221</v>
      </c>
      <c r="B107" s="37" t="s">
        <v>222</v>
      </c>
      <c r="C107" s="38">
        <v>2215196.21</v>
      </c>
      <c r="D107" s="38">
        <v>674211.58</v>
      </c>
      <c r="E107" s="38">
        <v>2889407.79</v>
      </c>
      <c r="F107" s="38">
        <v>2377634</v>
      </c>
      <c r="G107" s="38">
        <v>540916.82999999996</v>
      </c>
      <c r="H107" s="45">
        <v>2918550.83</v>
      </c>
      <c r="I107" s="38">
        <v>626783.89</v>
      </c>
      <c r="J107" s="38">
        <v>8416.9</v>
      </c>
      <c r="K107" s="38">
        <v>6443159.4100000001</v>
      </c>
      <c r="L107" s="46">
        <v>927.80209999999988</v>
      </c>
      <c r="M107" s="6">
        <f t="shared" si="4"/>
        <v>3114.2501078624423</v>
      </c>
      <c r="N107" s="6">
        <f t="shared" si="5"/>
        <v>3145.6609442897366</v>
      </c>
      <c r="O107" s="6">
        <f t="shared" si="6"/>
        <v>675.5577401689435</v>
      </c>
      <c r="P107" s="6">
        <f t="shared" si="7"/>
        <v>6935.4687923211213</v>
      </c>
    </row>
    <row r="108" spans="1:16" ht="16.5" customHeight="1" x14ac:dyDescent="0.2">
      <c r="A108" s="37" t="s">
        <v>223</v>
      </c>
      <c r="B108" s="37" t="s">
        <v>224</v>
      </c>
      <c r="C108" s="38">
        <v>16670157.52</v>
      </c>
      <c r="D108" s="38">
        <v>1605064.11</v>
      </c>
      <c r="E108" s="38">
        <v>18275221.629999999</v>
      </c>
      <c r="F108" s="38">
        <v>28649051</v>
      </c>
      <c r="G108" s="38">
        <v>5461021.5</v>
      </c>
      <c r="H108" s="45">
        <v>34110072.5</v>
      </c>
      <c r="I108" s="38">
        <v>6708421.3499999996</v>
      </c>
      <c r="J108" s="38">
        <v>88388.19</v>
      </c>
      <c r="K108" s="38">
        <v>59182103.670000002</v>
      </c>
      <c r="L108" s="46">
        <v>8381.1440000000002</v>
      </c>
      <c r="M108" s="6">
        <f t="shared" si="4"/>
        <v>2180.5163626827075</v>
      </c>
      <c r="N108" s="6">
        <f t="shared" si="5"/>
        <v>4069.8587806151522</v>
      </c>
      <c r="O108" s="6">
        <f t="shared" si="6"/>
        <v>800.41833787845667</v>
      </c>
      <c r="P108" s="6">
        <f t="shared" si="7"/>
        <v>7050.7934811763162</v>
      </c>
    </row>
    <row r="109" spans="1:16" ht="16.5" customHeight="1" x14ac:dyDescent="0.2">
      <c r="A109" s="37" t="s">
        <v>225</v>
      </c>
      <c r="B109" s="37" t="s">
        <v>226</v>
      </c>
      <c r="C109" s="38">
        <v>1598059.57</v>
      </c>
      <c r="D109" s="38">
        <v>1225680.82</v>
      </c>
      <c r="E109" s="38">
        <v>2823740.39</v>
      </c>
      <c r="F109" s="38">
        <v>9828617</v>
      </c>
      <c r="G109" s="38">
        <v>2177128.25</v>
      </c>
      <c r="H109" s="45">
        <v>12005745.25</v>
      </c>
      <c r="I109" s="38">
        <v>3008725.55</v>
      </c>
      <c r="J109" s="38">
        <v>24216.66</v>
      </c>
      <c r="K109" s="38">
        <v>17862427.850000001</v>
      </c>
      <c r="L109" s="46">
        <v>2117.0992000000001</v>
      </c>
      <c r="M109" s="6">
        <f t="shared" si="4"/>
        <v>1333.7780251393037</v>
      </c>
      <c r="N109" s="6">
        <f t="shared" si="5"/>
        <v>5670.8468124686833</v>
      </c>
      <c r="O109" s="6">
        <f t="shared" si="6"/>
        <v>1421.1547337980194</v>
      </c>
      <c r="P109" s="6">
        <f t="shared" si="7"/>
        <v>8425.7795714060067</v>
      </c>
    </row>
    <row r="110" spans="1:16" ht="16.5" customHeight="1" x14ac:dyDescent="0.2">
      <c r="A110" s="37" t="s">
        <v>227</v>
      </c>
      <c r="B110" s="37" t="s">
        <v>228</v>
      </c>
      <c r="C110" s="38">
        <v>4183176.82</v>
      </c>
      <c r="D110" s="38">
        <v>1196272.3999999999</v>
      </c>
      <c r="E110" s="38">
        <v>5379449.2199999997</v>
      </c>
      <c r="F110" s="38">
        <v>9970362</v>
      </c>
      <c r="G110" s="38">
        <v>2070098.04</v>
      </c>
      <c r="H110" s="45">
        <v>12040460.039999999</v>
      </c>
      <c r="I110" s="38">
        <v>2557783.3199999998</v>
      </c>
      <c r="J110" s="38">
        <v>440490.16</v>
      </c>
      <c r="K110" s="38">
        <v>20418182.739999998</v>
      </c>
      <c r="L110" s="46">
        <v>2780.9328999999998</v>
      </c>
      <c r="M110" s="6">
        <f t="shared" si="4"/>
        <v>1934.4045374126072</v>
      </c>
      <c r="N110" s="6">
        <f t="shared" si="5"/>
        <v>4329.6478099129972</v>
      </c>
      <c r="O110" s="6">
        <f t="shared" si="6"/>
        <v>919.75729439570443</v>
      </c>
      <c r="P110" s="6">
        <f t="shared" si="7"/>
        <v>7183.8096417213083</v>
      </c>
    </row>
    <row r="111" spans="1:16" ht="16.5" customHeight="1" x14ac:dyDescent="0.2">
      <c r="A111" s="37" t="s">
        <v>229</v>
      </c>
      <c r="B111" s="37" t="s">
        <v>230</v>
      </c>
      <c r="C111" s="38">
        <v>8416465.5299999993</v>
      </c>
      <c r="D111" s="38">
        <v>1717542.39</v>
      </c>
      <c r="E111" s="38">
        <v>10134007.92</v>
      </c>
      <c r="F111" s="38">
        <v>12978080</v>
      </c>
      <c r="G111" s="38">
        <v>3006814.34</v>
      </c>
      <c r="H111" s="45">
        <v>15984894.34</v>
      </c>
      <c r="I111" s="38">
        <v>2758770.87</v>
      </c>
      <c r="J111" s="38">
        <v>554221.14</v>
      </c>
      <c r="K111" s="38">
        <v>29431894.27</v>
      </c>
      <c r="L111" s="46">
        <v>4304.5428000000002</v>
      </c>
      <c r="M111" s="6">
        <f t="shared" si="4"/>
        <v>2354.2588355725024</v>
      </c>
      <c r="N111" s="6">
        <f t="shared" si="5"/>
        <v>3713.4941113839081</v>
      </c>
      <c r="O111" s="6">
        <f t="shared" si="6"/>
        <v>640.89753504135217</v>
      </c>
      <c r="P111" s="6">
        <f t="shared" si="7"/>
        <v>6708.6504819977627</v>
      </c>
    </row>
    <row r="112" spans="1:16" ht="16.5" customHeight="1" x14ac:dyDescent="0.2">
      <c r="A112" s="37" t="s">
        <v>231</v>
      </c>
      <c r="B112" s="37" t="s">
        <v>232</v>
      </c>
      <c r="C112" s="38">
        <v>2810188.26</v>
      </c>
      <c r="D112" s="38">
        <v>637149.75</v>
      </c>
      <c r="E112" s="38">
        <v>3447338.01</v>
      </c>
      <c r="F112" s="38">
        <v>9057167</v>
      </c>
      <c r="G112" s="38">
        <v>2081874.75</v>
      </c>
      <c r="H112" s="45">
        <v>11139041.75</v>
      </c>
      <c r="I112" s="38">
        <v>3387997.72</v>
      </c>
      <c r="J112" s="38">
        <v>125500</v>
      </c>
      <c r="K112" s="38">
        <v>18099877.48</v>
      </c>
      <c r="L112" s="46">
        <v>2136.9665000000005</v>
      </c>
      <c r="M112" s="6">
        <f t="shared" si="4"/>
        <v>1613.192349997063</v>
      </c>
      <c r="N112" s="6">
        <f t="shared" si="5"/>
        <v>5212.5486056987784</v>
      </c>
      <c r="O112" s="6">
        <f t="shared" si="6"/>
        <v>1585.4238800655039</v>
      </c>
      <c r="P112" s="6">
        <f t="shared" si="7"/>
        <v>8411.1648357613449</v>
      </c>
    </row>
    <row r="113" spans="1:16" ht="16.5" customHeight="1" x14ac:dyDescent="0.2">
      <c r="A113" s="37" t="s">
        <v>233</v>
      </c>
      <c r="B113" s="37" t="s">
        <v>234</v>
      </c>
      <c r="C113" s="38">
        <v>4866301.75</v>
      </c>
      <c r="D113" s="38">
        <v>566165.19999999995</v>
      </c>
      <c r="E113" s="38">
        <v>5432466.9500000002</v>
      </c>
      <c r="F113" s="38">
        <v>7967600</v>
      </c>
      <c r="G113" s="38">
        <v>1934386.54</v>
      </c>
      <c r="H113" s="45">
        <v>9901986.5399999991</v>
      </c>
      <c r="I113" s="38">
        <v>2228332.7200000002</v>
      </c>
      <c r="J113" s="38">
        <v>116753.98</v>
      </c>
      <c r="K113" s="38">
        <v>17679540.190000001</v>
      </c>
      <c r="L113" s="46">
        <v>2426.6977999999999</v>
      </c>
      <c r="M113" s="6">
        <f t="shared" si="4"/>
        <v>2238.6252420882406</v>
      </c>
      <c r="N113" s="6">
        <f t="shared" si="5"/>
        <v>4080.4366081347252</v>
      </c>
      <c r="O113" s="6">
        <f t="shared" si="6"/>
        <v>918.25719708486167</v>
      </c>
      <c r="P113" s="6">
        <f t="shared" si="7"/>
        <v>7237.3190473078266</v>
      </c>
    </row>
    <row r="114" spans="1:16" ht="16.5" customHeight="1" x14ac:dyDescent="0.2">
      <c r="A114" s="37" t="s">
        <v>235</v>
      </c>
      <c r="B114" s="37" t="s">
        <v>236</v>
      </c>
      <c r="C114" s="38">
        <v>2387331.73</v>
      </c>
      <c r="D114" s="38">
        <v>407100.17</v>
      </c>
      <c r="E114" s="38">
        <v>2794431.9</v>
      </c>
      <c r="F114" s="38">
        <v>5031891</v>
      </c>
      <c r="G114" s="38">
        <v>1037316.32</v>
      </c>
      <c r="H114" s="45">
        <v>6069207.3200000003</v>
      </c>
      <c r="I114" s="38">
        <v>1510434.82</v>
      </c>
      <c r="J114" s="38">
        <v>185618.78</v>
      </c>
      <c r="K114" s="38">
        <v>10559692.82</v>
      </c>
      <c r="L114" s="46">
        <v>1309.3418000000001</v>
      </c>
      <c r="M114" s="6">
        <f t="shared" si="4"/>
        <v>2134.2264487393586</v>
      </c>
      <c r="N114" s="6">
        <f t="shared" si="5"/>
        <v>4635.3116657545033</v>
      </c>
      <c r="O114" s="6">
        <f t="shared" si="6"/>
        <v>1153.583288947164</v>
      </c>
      <c r="P114" s="6">
        <f t="shared" si="7"/>
        <v>7923.1214034410268</v>
      </c>
    </row>
    <row r="115" spans="1:16" ht="16.5" customHeight="1" x14ac:dyDescent="0.2">
      <c r="A115" s="37" t="s">
        <v>237</v>
      </c>
      <c r="B115" s="37" t="s">
        <v>238</v>
      </c>
      <c r="C115" s="38">
        <v>11361397.49</v>
      </c>
      <c r="D115" s="38">
        <v>4221107.93</v>
      </c>
      <c r="E115" s="38">
        <v>15582505.42</v>
      </c>
      <c r="F115" s="38">
        <v>18519757</v>
      </c>
      <c r="G115" s="38">
        <v>3446716.3</v>
      </c>
      <c r="H115" s="45">
        <v>21966473.300000001</v>
      </c>
      <c r="I115" s="38">
        <v>3938293.04</v>
      </c>
      <c r="J115" s="38">
        <v>1788417.17</v>
      </c>
      <c r="K115" s="38">
        <v>43275688.93</v>
      </c>
      <c r="L115" s="46">
        <v>6074.0841</v>
      </c>
      <c r="M115" s="6">
        <f t="shared" si="4"/>
        <v>2565.4082431950524</v>
      </c>
      <c r="N115" s="6">
        <f t="shared" si="5"/>
        <v>3616.425610570654</v>
      </c>
      <c r="O115" s="6">
        <f t="shared" si="6"/>
        <v>648.37644246644527</v>
      </c>
      <c r="P115" s="6">
        <f t="shared" si="7"/>
        <v>6830.2102962321505</v>
      </c>
    </row>
    <row r="116" spans="1:16" ht="16.5" customHeight="1" x14ac:dyDescent="0.2">
      <c r="A116" s="37" t="s">
        <v>239</v>
      </c>
      <c r="B116" s="37" t="s">
        <v>240</v>
      </c>
      <c r="C116" s="38">
        <v>1719532.81</v>
      </c>
      <c r="D116" s="38">
        <v>505552.25</v>
      </c>
      <c r="E116" s="38">
        <v>2225085.06</v>
      </c>
      <c r="F116" s="38">
        <v>13667548</v>
      </c>
      <c r="G116" s="38">
        <v>2780732.76</v>
      </c>
      <c r="H116" s="45">
        <v>16448280.76</v>
      </c>
      <c r="I116" s="38">
        <v>5456073.6600000001</v>
      </c>
      <c r="J116" s="38">
        <v>251472.75</v>
      </c>
      <c r="K116" s="38">
        <v>24380912.23</v>
      </c>
      <c r="L116" s="46">
        <v>2942.3068000000003</v>
      </c>
      <c r="M116" s="6">
        <f t="shared" si="4"/>
        <v>756.23828895069676</v>
      </c>
      <c r="N116" s="6">
        <f t="shared" si="5"/>
        <v>5590.2670516888311</v>
      </c>
      <c r="O116" s="6">
        <f t="shared" si="6"/>
        <v>1854.3523945225561</v>
      </c>
      <c r="P116" s="6">
        <f t="shared" si="7"/>
        <v>8200.8577351620843</v>
      </c>
    </row>
    <row r="117" spans="1:16" ht="16.5" customHeight="1" x14ac:dyDescent="0.2">
      <c r="A117" s="37" t="s">
        <v>241</v>
      </c>
      <c r="B117" s="37" t="s">
        <v>242</v>
      </c>
      <c r="C117" s="38">
        <v>2005529.01</v>
      </c>
      <c r="D117" s="38">
        <v>396846.5</v>
      </c>
      <c r="E117" s="38">
        <v>2402375.5099999998</v>
      </c>
      <c r="F117" s="38">
        <v>5337349</v>
      </c>
      <c r="G117" s="38">
        <v>988475.06</v>
      </c>
      <c r="H117" s="45">
        <v>6325824.0599999996</v>
      </c>
      <c r="I117" s="38">
        <v>1489223.03</v>
      </c>
      <c r="J117" s="38">
        <v>-100814.54</v>
      </c>
      <c r="K117" s="38">
        <v>10116608.060000001</v>
      </c>
      <c r="L117" s="46">
        <v>1447.2376000000002</v>
      </c>
      <c r="M117" s="6">
        <f t="shared" si="4"/>
        <v>1659.9731170610821</v>
      </c>
      <c r="N117" s="6">
        <f t="shared" si="5"/>
        <v>4370.9644221515518</v>
      </c>
      <c r="O117" s="6">
        <f t="shared" si="6"/>
        <v>1029.0107374214158</v>
      </c>
      <c r="P117" s="6">
        <f t="shared" si="7"/>
        <v>7059.9482766340498</v>
      </c>
    </row>
    <row r="118" spans="1:16" ht="16.5" customHeight="1" x14ac:dyDescent="0.2">
      <c r="A118" s="37" t="s">
        <v>243</v>
      </c>
      <c r="B118" s="37" t="s">
        <v>244</v>
      </c>
      <c r="C118" s="38">
        <v>4861284.68</v>
      </c>
      <c r="D118" s="38">
        <v>1232867.49</v>
      </c>
      <c r="E118" s="38">
        <v>6094152.1699999999</v>
      </c>
      <c r="F118" s="38">
        <v>15778200</v>
      </c>
      <c r="G118" s="38">
        <v>2691721.47</v>
      </c>
      <c r="H118" s="45">
        <v>18469921.469999999</v>
      </c>
      <c r="I118" s="38">
        <v>2762938.71</v>
      </c>
      <c r="J118" s="38">
        <v>58448.88</v>
      </c>
      <c r="K118" s="38">
        <v>27385461.23</v>
      </c>
      <c r="L118" s="46">
        <v>4140.6862000000001</v>
      </c>
      <c r="M118" s="6">
        <f t="shared" si="4"/>
        <v>1471.7734876890695</v>
      </c>
      <c r="N118" s="6">
        <f t="shared" si="5"/>
        <v>4460.5943502794289</v>
      </c>
      <c r="O118" s="6">
        <f t="shared" si="6"/>
        <v>667.26590148270589</v>
      </c>
      <c r="P118" s="6">
        <f t="shared" si="7"/>
        <v>6599.6337394512047</v>
      </c>
    </row>
    <row r="119" spans="1:16" ht="16.5" customHeight="1" x14ac:dyDescent="0.2">
      <c r="A119" s="37" t="s">
        <v>245</v>
      </c>
      <c r="B119" s="37" t="s">
        <v>246</v>
      </c>
      <c r="C119" s="38">
        <v>772956.44</v>
      </c>
      <c r="D119" s="38">
        <v>233789.32</v>
      </c>
      <c r="E119" s="38">
        <v>1006745.76</v>
      </c>
      <c r="F119" s="38">
        <v>4624754</v>
      </c>
      <c r="G119" s="38">
        <v>826710.32</v>
      </c>
      <c r="H119" s="45">
        <v>5451464.3200000003</v>
      </c>
      <c r="I119" s="38">
        <v>1423297.88</v>
      </c>
      <c r="J119" s="38">
        <v>45868</v>
      </c>
      <c r="K119" s="38">
        <v>7927375.96</v>
      </c>
      <c r="L119" s="46">
        <v>1030.1883</v>
      </c>
      <c r="M119" s="6">
        <f t="shared" si="4"/>
        <v>977.24441250206394</v>
      </c>
      <c r="N119" s="6">
        <f t="shared" si="5"/>
        <v>5291.7163978662929</v>
      </c>
      <c r="O119" s="6">
        <f t="shared" si="6"/>
        <v>1381.5900258234342</v>
      </c>
      <c r="P119" s="6">
        <f t="shared" si="7"/>
        <v>7650.5508361917909</v>
      </c>
    </row>
    <row r="120" spans="1:16" ht="16.5" customHeight="1" x14ac:dyDescent="0.2">
      <c r="A120" s="37" t="s">
        <v>247</v>
      </c>
      <c r="B120" s="37" t="s">
        <v>248</v>
      </c>
      <c r="C120" s="38">
        <v>3339044.84</v>
      </c>
      <c r="D120" s="38">
        <v>605986.52</v>
      </c>
      <c r="E120" s="38">
        <v>3945031.36</v>
      </c>
      <c r="F120" s="38">
        <v>7034848</v>
      </c>
      <c r="G120" s="38">
        <v>1297428.58</v>
      </c>
      <c r="H120" s="45">
        <v>8332276.5800000001</v>
      </c>
      <c r="I120" s="38">
        <v>1026561.51</v>
      </c>
      <c r="J120" s="38">
        <v>76436.61</v>
      </c>
      <c r="K120" s="38">
        <v>13380306.060000001</v>
      </c>
      <c r="L120" s="46">
        <v>2056.6750000000002</v>
      </c>
      <c r="M120" s="6">
        <f t="shared" si="4"/>
        <v>1918.1598259326338</v>
      </c>
      <c r="N120" s="6">
        <f t="shared" si="5"/>
        <v>4051.3336234456096</v>
      </c>
      <c r="O120" s="6">
        <f t="shared" si="6"/>
        <v>499.13647513583817</v>
      </c>
      <c r="P120" s="6">
        <f t="shared" si="7"/>
        <v>6468.6299245140808</v>
      </c>
    </row>
    <row r="121" spans="1:16" ht="16.5" customHeight="1" x14ac:dyDescent="0.2">
      <c r="A121" s="37" t="s">
        <v>249</v>
      </c>
      <c r="B121" s="37" t="s">
        <v>250</v>
      </c>
      <c r="C121" s="38">
        <v>1639740.04</v>
      </c>
      <c r="D121" s="38">
        <v>543912.39</v>
      </c>
      <c r="E121" s="38">
        <v>2183652.4300000002</v>
      </c>
      <c r="F121" s="38">
        <v>5889167</v>
      </c>
      <c r="G121" s="38">
        <v>1223340.8899999999</v>
      </c>
      <c r="H121" s="45">
        <v>7112507.8899999997</v>
      </c>
      <c r="I121" s="38">
        <v>2657696.44</v>
      </c>
      <c r="J121" s="38">
        <v>56050</v>
      </c>
      <c r="K121" s="38">
        <v>12009906.76</v>
      </c>
      <c r="L121" s="46">
        <v>1436.3051999999998</v>
      </c>
      <c r="M121" s="6">
        <f t="shared" si="4"/>
        <v>1520.3262022584061</v>
      </c>
      <c r="N121" s="6">
        <f t="shared" si="5"/>
        <v>4951.9474621410554</v>
      </c>
      <c r="O121" s="6">
        <f t="shared" si="6"/>
        <v>1850.3702694942554</v>
      </c>
      <c r="P121" s="6">
        <f t="shared" si="7"/>
        <v>8322.6439338937162</v>
      </c>
    </row>
    <row r="122" spans="1:16" ht="16.5" customHeight="1" x14ac:dyDescent="0.2">
      <c r="A122" s="37" t="s">
        <v>251</v>
      </c>
      <c r="B122" s="37" t="s">
        <v>252</v>
      </c>
      <c r="C122" s="38">
        <v>2123064.0099999998</v>
      </c>
      <c r="D122" s="38">
        <v>391862.11</v>
      </c>
      <c r="E122" s="38">
        <v>2514926.12</v>
      </c>
      <c r="F122" s="38">
        <v>5846670</v>
      </c>
      <c r="G122" s="38">
        <v>1208106.45</v>
      </c>
      <c r="H122" s="45">
        <v>7054776.4500000002</v>
      </c>
      <c r="I122" s="38">
        <v>1727123.28</v>
      </c>
      <c r="J122" s="38">
        <v>60132.12</v>
      </c>
      <c r="K122" s="38">
        <v>11356957.970000001</v>
      </c>
      <c r="L122" s="46">
        <v>1468.6228000000001</v>
      </c>
      <c r="M122" s="6">
        <f t="shared" si="4"/>
        <v>1712.4384287102175</v>
      </c>
      <c r="N122" s="6">
        <f t="shared" si="5"/>
        <v>4803.6680691597594</v>
      </c>
      <c r="O122" s="6">
        <f t="shared" si="6"/>
        <v>1176.0155705059187</v>
      </c>
      <c r="P122" s="6">
        <f t="shared" si="7"/>
        <v>7692.1220683758957</v>
      </c>
    </row>
    <row r="123" spans="1:16" ht="16.5" customHeight="1" x14ac:dyDescent="0.2">
      <c r="A123" s="37" t="s">
        <v>253</v>
      </c>
      <c r="B123" s="37" t="s">
        <v>254</v>
      </c>
      <c r="C123" s="38">
        <v>1929175.67</v>
      </c>
      <c r="D123" s="38">
        <v>553702.41</v>
      </c>
      <c r="E123" s="38">
        <v>2482878.08</v>
      </c>
      <c r="F123" s="38">
        <v>7366140</v>
      </c>
      <c r="G123" s="38">
        <v>1646486.49</v>
      </c>
      <c r="H123" s="45">
        <v>9012626.4900000002</v>
      </c>
      <c r="I123" s="38">
        <v>2389634.7000000002</v>
      </c>
      <c r="J123" s="38">
        <v>3317.5</v>
      </c>
      <c r="K123" s="38">
        <v>13888456.77</v>
      </c>
      <c r="L123" s="46">
        <v>1793.0870999999997</v>
      </c>
      <c r="M123" s="6">
        <f t="shared" si="4"/>
        <v>1384.6946308408556</v>
      </c>
      <c r="N123" s="6">
        <f t="shared" si="5"/>
        <v>5026.3182920673526</v>
      </c>
      <c r="O123" s="6">
        <f t="shared" si="6"/>
        <v>1332.6930409571296</v>
      </c>
      <c r="P123" s="6">
        <f t="shared" si="7"/>
        <v>7743.7059638653373</v>
      </c>
    </row>
    <row r="124" spans="1:16" ht="16.5" customHeight="1" x14ac:dyDescent="0.2">
      <c r="A124" s="37" t="s">
        <v>255</v>
      </c>
      <c r="B124" s="37" t="s">
        <v>256</v>
      </c>
      <c r="C124" s="38">
        <v>5408205.9199999999</v>
      </c>
      <c r="D124" s="38">
        <v>1045038.32</v>
      </c>
      <c r="E124" s="38">
        <v>6453244.2400000002</v>
      </c>
      <c r="F124" s="38">
        <v>12498642</v>
      </c>
      <c r="G124" s="38">
        <v>2723422.43</v>
      </c>
      <c r="H124" s="45">
        <v>15222064.43</v>
      </c>
      <c r="I124" s="38">
        <v>4282910.13</v>
      </c>
      <c r="J124" s="38">
        <v>109589.85</v>
      </c>
      <c r="K124" s="38">
        <v>26067808.649999999</v>
      </c>
      <c r="L124" s="46">
        <v>3551.0781000000002</v>
      </c>
      <c r="M124" s="6">
        <f t="shared" si="4"/>
        <v>1817.2633938971942</v>
      </c>
      <c r="N124" s="6">
        <f t="shared" si="5"/>
        <v>4286.603673965943</v>
      </c>
      <c r="O124" s="6">
        <f t="shared" si="6"/>
        <v>1206.0872809302616</v>
      </c>
      <c r="P124" s="6">
        <f t="shared" si="7"/>
        <v>7309.9543487933988</v>
      </c>
    </row>
    <row r="125" spans="1:16" ht="16.5" customHeight="1" x14ac:dyDescent="0.2">
      <c r="A125" s="37" t="s">
        <v>257</v>
      </c>
      <c r="B125" s="37" t="s">
        <v>258</v>
      </c>
      <c r="C125" s="38">
        <v>389919.11</v>
      </c>
      <c r="D125" s="38">
        <v>146360.74</v>
      </c>
      <c r="E125" s="38">
        <v>536279.85</v>
      </c>
      <c r="F125" s="38">
        <v>3282809</v>
      </c>
      <c r="G125" s="38">
        <v>605317.91</v>
      </c>
      <c r="H125" s="45">
        <v>3888126.91</v>
      </c>
      <c r="I125" s="38">
        <v>968776.52</v>
      </c>
      <c r="J125" s="38">
        <v>24457</v>
      </c>
      <c r="K125" s="38">
        <v>5417640.2800000003</v>
      </c>
      <c r="L125" s="46">
        <v>714.21289999999999</v>
      </c>
      <c r="M125" s="6">
        <f t="shared" si="4"/>
        <v>750.86833351791881</v>
      </c>
      <c r="N125" s="6">
        <f t="shared" si="5"/>
        <v>5443.932628492149</v>
      </c>
      <c r="O125" s="6">
        <f t="shared" si="6"/>
        <v>1356.4254020054805</v>
      </c>
      <c r="P125" s="6">
        <f t="shared" si="7"/>
        <v>7551.226364015547</v>
      </c>
    </row>
    <row r="126" spans="1:16" ht="16.5" customHeight="1" x14ac:dyDescent="0.2">
      <c r="A126" s="37" t="s">
        <v>259</v>
      </c>
      <c r="B126" s="37" t="s">
        <v>260</v>
      </c>
      <c r="C126" s="38">
        <v>1711191.88</v>
      </c>
      <c r="D126" s="38">
        <v>392163.73</v>
      </c>
      <c r="E126" s="38">
        <v>2103355.61</v>
      </c>
      <c r="F126" s="38">
        <v>8955577</v>
      </c>
      <c r="G126" s="38">
        <v>1846158.87</v>
      </c>
      <c r="H126" s="45">
        <v>10801735.869999999</v>
      </c>
      <c r="I126" s="38">
        <v>2801156.19</v>
      </c>
      <c r="J126" s="38">
        <v>17103</v>
      </c>
      <c r="K126" s="38">
        <v>15723350.67</v>
      </c>
      <c r="L126" s="46">
        <v>2040.8659000000002</v>
      </c>
      <c r="M126" s="6">
        <f t="shared" si="4"/>
        <v>1030.6192141286695</v>
      </c>
      <c r="N126" s="6">
        <f t="shared" si="5"/>
        <v>5292.7220107896346</v>
      </c>
      <c r="O126" s="6">
        <f t="shared" si="6"/>
        <v>1372.5331928962112</v>
      </c>
      <c r="P126" s="6">
        <f t="shared" si="7"/>
        <v>7695.8744178145153</v>
      </c>
    </row>
    <row r="127" spans="1:16" ht="16.5" customHeight="1" x14ac:dyDescent="0.2">
      <c r="A127" s="37" t="s">
        <v>261</v>
      </c>
      <c r="B127" s="37" t="s">
        <v>262</v>
      </c>
      <c r="C127" s="38">
        <v>5326225.47</v>
      </c>
      <c r="D127" s="38">
        <v>6222634.1600000001</v>
      </c>
      <c r="E127" s="38">
        <v>11548859.630000001</v>
      </c>
      <c r="F127" s="38">
        <v>17323467</v>
      </c>
      <c r="G127" s="38">
        <v>3475768.84</v>
      </c>
      <c r="H127" s="45">
        <v>20799235.84</v>
      </c>
      <c r="I127" s="38">
        <v>3850136.57</v>
      </c>
      <c r="J127" s="38">
        <v>1402292.85</v>
      </c>
      <c r="K127" s="38">
        <v>37600524.890000001</v>
      </c>
      <c r="L127" s="46">
        <v>4560.1464000000005</v>
      </c>
      <c r="M127" s="6">
        <f t="shared" si="4"/>
        <v>2532.563347089032</v>
      </c>
      <c r="N127" s="6">
        <f t="shared" si="5"/>
        <v>4561.0894948460418</v>
      </c>
      <c r="O127" s="6">
        <f t="shared" si="6"/>
        <v>844.30108866680234</v>
      </c>
      <c r="P127" s="6">
        <f t="shared" si="7"/>
        <v>7937.953930601876</v>
      </c>
    </row>
    <row r="128" spans="1:16" ht="16.5" customHeight="1" x14ac:dyDescent="0.2">
      <c r="A128" s="37" t="s">
        <v>263</v>
      </c>
      <c r="B128" s="37" t="s">
        <v>264</v>
      </c>
      <c r="C128" s="38">
        <v>2274264.85</v>
      </c>
      <c r="D128" s="38">
        <v>638083.6</v>
      </c>
      <c r="E128" s="38">
        <v>2912348.45</v>
      </c>
      <c r="F128" s="38">
        <v>4664303</v>
      </c>
      <c r="G128" s="38">
        <v>983047.39</v>
      </c>
      <c r="H128" s="45">
        <v>5647350.3899999997</v>
      </c>
      <c r="I128" s="38">
        <v>1368610.19</v>
      </c>
      <c r="J128" s="38">
        <v>193254.91</v>
      </c>
      <c r="K128" s="38">
        <v>10121563.939999999</v>
      </c>
      <c r="L128" s="46">
        <v>1457.1411000000001</v>
      </c>
      <c r="M128" s="6">
        <f t="shared" si="4"/>
        <v>1998.6729150663584</v>
      </c>
      <c r="N128" s="6">
        <f t="shared" si="5"/>
        <v>3875.6372941508544</v>
      </c>
      <c r="O128" s="6">
        <f t="shared" si="6"/>
        <v>939.24341987196703</v>
      </c>
      <c r="P128" s="6">
        <f t="shared" si="7"/>
        <v>6813.5536290891796</v>
      </c>
    </row>
    <row r="129" spans="1:16" ht="16.5" customHeight="1" x14ac:dyDescent="0.2">
      <c r="A129" s="37" t="s">
        <v>265</v>
      </c>
      <c r="B129" s="37" t="s">
        <v>266</v>
      </c>
      <c r="C129" s="38">
        <v>7860915.9500000002</v>
      </c>
      <c r="D129" s="38">
        <v>1394271.06</v>
      </c>
      <c r="E129" s="38">
        <v>9255187.0099999998</v>
      </c>
      <c r="F129" s="38">
        <v>14250653</v>
      </c>
      <c r="G129" s="38">
        <v>2555144.4900000002</v>
      </c>
      <c r="H129" s="45">
        <v>16805797.489999998</v>
      </c>
      <c r="I129" s="38">
        <v>2691497.68</v>
      </c>
      <c r="J129" s="38">
        <v>58914.879999999997</v>
      </c>
      <c r="K129" s="38">
        <v>28811397.059999999</v>
      </c>
      <c r="L129" s="46">
        <v>4286.2280000000001</v>
      </c>
      <c r="M129" s="6">
        <f t="shared" si="4"/>
        <v>2159.2848093941807</v>
      </c>
      <c r="N129" s="6">
        <f t="shared" si="5"/>
        <v>3920.8827645192923</v>
      </c>
      <c r="O129" s="6">
        <f t="shared" si="6"/>
        <v>627.94085615604217</v>
      </c>
      <c r="P129" s="6">
        <f t="shared" si="7"/>
        <v>6708.1084300695156</v>
      </c>
    </row>
    <row r="130" spans="1:16" ht="16.5" customHeight="1" x14ac:dyDescent="0.2">
      <c r="A130" s="37" t="s">
        <v>267</v>
      </c>
      <c r="B130" s="37" t="s">
        <v>268</v>
      </c>
      <c r="C130" s="38">
        <v>5188099.47</v>
      </c>
      <c r="D130" s="38">
        <v>920447.01</v>
      </c>
      <c r="E130" s="38">
        <v>6108546.4800000004</v>
      </c>
      <c r="F130" s="38">
        <v>8541225</v>
      </c>
      <c r="G130" s="38">
        <v>2011210.16</v>
      </c>
      <c r="H130" s="45">
        <v>10552435.16</v>
      </c>
      <c r="I130" s="38">
        <v>3739590.04</v>
      </c>
      <c r="J130" s="38">
        <v>133267.25</v>
      </c>
      <c r="K130" s="38">
        <v>20533838.93</v>
      </c>
      <c r="L130" s="46">
        <v>2228.5085999999997</v>
      </c>
      <c r="M130" s="6">
        <f t="shared" si="4"/>
        <v>2741.0917238551388</v>
      </c>
      <c r="N130" s="6">
        <f t="shared" si="5"/>
        <v>4735.200555205397</v>
      </c>
      <c r="O130" s="6">
        <f t="shared" si="6"/>
        <v>1678.0684804178009</v>
      </c>
      <c r="P130" s="6">
        <f t="shared" si="7"/>
        <v>9154.3607594783352</v>
      </c>
    </row>
    <row r="131" spans="1:16" ht="16.5" customHeight="1" x14ac:dyDescent="0.2">
      <c r="A131" s="37" t="s">
        <v>269</v>
      </c>
      <c r="B131" s="37" t="s">
        <v>270</v>
      </c>
      <c r="C131" s="38">
        <v>1178226.8600000001</v>
      </c>
      <c r="D131" s="38">
        <v>300112.84999999998</v>
      </c>
      <c r="E131" s="38">
        <v>1478339.71</v>
      </c>
      <c r="F131" s="38">
        <v>4069394</v>
      </c>
      <c r="G131" s="38">
        <v>742643.88</v>
      </c>
      <c r="H131" s="45">
        <v>4812037.88</v>
      </c>
      <c r="I131" s="38">
        <v>1047519.75</v>
      </c>
      <c r="J131" s="38">
        <v>47506.3</v>
      </c>
      <c r="K131" s="38">
        <v>7385403.6399999997</v>
      </c>
      <c r="L131" s="46">
        <v>1060.1491000000001</v>
      </c>
      <c r="M131" s="6">
        <f t="shared" ref="M131:M162" si="8">E131/L131</f>
        <v>1394.4639579470472</v>
      </c>
      <c r="N131" s="6">
        <f t="shared" ref="N131:N179" si="9">H131/L131</f>
        <v>4539.0199171041122</v>
      </c>
      <c r="O131" s="6">
        <f t="shared" ref="O131:O179" si="10">I131/L131</f>
        <v>988.08719452763762</v>
      </c>
      <c r="P131" s="6">
        <f t="shared" si="7"/>
        <v>6921.5710695787975</v>
      </c>
    </row>
    <row r="132" spans="1:16" ht="16.5" customHeight="1" x14ac:dyDescent="0.2">
      <c r="A132" s="37" t="s">
        <v>271</v>
      </c>
      <c r="B132" s="37" t="s">
        <v>272</v>
      </c>
      <c r="C132" s="38">
        <v>4192673.02</v>
      </c>
      <c r="D132" s="38">
        <v>930257.32</v>
      </c>
      <c r="E132" s="38">
        <v>5122930.34</v>
      </c>
      <c r="F132" s="38">
        <v>14746820</v>
      </c>
      <c r="G132" s="38">
        <v>2957867.27</v>
      </c>
      <c r="H132" s="45">
        <v>17704687.27</v>
      </c>
      <c r="I132" s="38">
        <v>3493160.91</v>
      </c>
      <c r="J132" s="38">
        <v>2598884.0699999998</v>
      </c>
      <c r="K132" s="38">
        <v>28919662.59</v>
      </c>
      <c r="L132" s="46">
        <v>3552.5528999999997</v>
      </c>
      <c r="M132" s="6">
        <f t="shared" si="8"/>
        <v>1442.0419580521941</v>
      </c>
      <c r="N132" s="6">
        <f t="shared" si="9"/>
        <v>4983.6519732049592</v>
      </c>
      <c r="O132" s="6">
        <f t="shared" si="10"/>
        <v>983.28188441613372</v>
      </c>
      <c r="P132" s="6">
        <f t="shared" ref="P132:P179" si="11">(E132+H132+I132)/L132</f>
        <v>7408.9758156732869</v>
      </c>
    </row>
    <row r="133" spans="1:16" ht="16.5" customHeight="1" x14ac:dyDescent="0.2">
      <c r="A133" s="37" t="s">
        <v>273</v>
      </c>
      <c r="B133" s="37" t="s">
        <v>274</v>
      </c>
      <c r="C133" s="38">
        <v>21552704.710000001</v>
      </c>
      <c r="D133" s="38">
        <v>3004076.8</v>
      </c>
      <c r="E133" s="38">
        <v>24556781.510000002</v>
      </c>
      <c r="F133" s="38">
        <v>25196194</v>
      </c>
      <c r="G133" s="38">
        <v>4427470.16</v>
      </c>
      <c r="H133" s="45">
        <v>29623664.16</v>
      </c>
      <c r="I133" s="38">
        <v>3160099.9</v>
      </c>
      <c r="J133" s="38">
        <v>70476.399999999994</v>
      </c>
      <c r="K133" s="38">
        <v>57411021.969999999</v>
      </c>
      <c r="L133" s="46">
        <v>8760.3204999999998</v>
      </c>
      <c r="M133" s="6">
        <f t="shared" si="8"/>
        <v>2803.1830011242173</v>
      </c>
      <c r="N133" s="6">
        <f t="shared" si="9"/>
        <v>3381.5731011211292</v>
      </c>
      <c r="O133" s="6">
        <f t="shared" si="10"/>
        <v>360.72879981959562</v>
      </c>
      <c r="P133" s="6">
        <f t="shared" si="11"/>
        <v>6545.4849020649417</v>
      </c>
    </row>
    <row r="134" spans="1:16" ht="16.5" customHeight="1" x14ac:dyDescent="0.2">
      <c r="A134" s="37" t="s">
        <v>275</v>
      </c>
      <c r="B134" s="37" t="s">
        <v>276</v>
      </c>
      <c r="C134" s="38">
        <v>2426194.02</v>
      </c>
      <c r="D134" s="38">
        <v>406597.78</v>
      </c>
      <c r="E134" s="38">
        <v>2832791.8</v>
      </c>
      <c r="F134" s="38">
        <v>6440749</v>
      </c>
      <c r="G134" s="38">
        <v>1472856.28</v>
      </c>
      <c r="H134" s="45">
        <v>7913605.2800000003</v>
      </c>
      <c r="I134" s="38">
        <v>1277825.8799999999</v>
      </c>
      <c r="J134" s="38">
        <v>998258.79</v>
      </c>
      <c r="K134" s="38">
        <v>13022481.75</v>
      </c>
      <c r="L134" s="46">
        <v>1696.9157</v>
      </c>
      <c r="M134" s="6">
        <f t="shared" si="8"/>
        <v>1669.3768582611381</v>
      </c>
      <c r="N134" s="6">
        <f t="shared" si="9"/>
        <v>4663.5229316341411</v>
      </c>
      <c r="O134" s="6">
        <f t="shared" si="10"/>
        <v>753.02849752642385</v>
      </c>
      <c r="P134" s="6">
        <f t="shared" si="11"/>
        <v>7085.9282874217033</v>
      </c>
    </row>
    <row r="135" spans="1:16" ht="16.5" customHeight="1" x14ac:dyDescent="0.2">
      <c r="A135" s="37" t="s">
        <v>277</v>
      </c>
      <c r="B135" s="37" t="s">
        <v>278</v>
      </c>
      <c r="C135" s="38">
        <v>9795838.7599999998</v>
      </c>
      <c r="D135" s="38">
        <v>1373822.45</v>
      </c>
      <c r="E135" s="38">
        <v>11169661.210000001</v>
      </c>
      <c r="F135" s="38">
        <v>12363697</v>
      </c>
      <c r="G135" s="38">
        <v>2914935.35</v>
      </c>
      <c r="H135" s="45">
        <v>15278632.35</v>
      </c>
      <c r="I135" s="38">
        <v>6566322.96</v>
      </c>
      <c r="J135" s="38">
        <v>902740.46</v>
      </c>
      <c r="K135" s="38">
        <v>33917356.979999997</v>
      </c>
      <c r="L135" s="46">
        <v>3561.2884000000004</v>
      </c>
      <c r="M135" s="6">
        <f t="shared" si="8"/>
        <v>3136.4101851453534</v>
      </c>
      <c r="N135" s="6">
        <f t="shared" si="9"/>
        <v>4290.1979940742785</v>
      </c>
      <c r="O135" s="6">
        <f t="shared" si="10"/>
        <v>1843.8054497355506</v>
      </c>
      <c r="P135" s="6">
        <f t="shared" si="11"/>
        <v>9270.4136289551843</v>
      </c>
    </row>
    <row r="136" spans="1:16" ht="16.5" customHeight="1" x14ac:dyDescent="0.2">
      <c r="A136" s="37" t="s">
        <v>279</v>
      </c>
      <c r="B136" s="37" t="s">
        <v>280</v>
      </c>
      <c r="C136" s="38">
        <v>538326.69999999995</v>
      </c>
      <c r="D136" s="38">
        <v>273712.14</v>
      </c>
      <c r="E136" s="38">
        <v>812038.84</v>
      </c>
      <c r="F136" s="38">
        <v>3753192</v>
      </c>
      <c r="G136" s="38">
        <v>744258.16</v>
      </c>
      <c r="H136" s="45">
        <v>4497450.16</v>
      </c>
      <c r="I136" s="38">
        <v>2913257.44</v>
      </c>
      <c r="J136" s="38">
        <v>81463.850000000006</v>
      </c>
      <c r="K136" s="38">
        <v>8304210.29</v>
      </c>
      <c r="L136" s="46">
        <v>739.85709999999995</v>
      </c>
      <c r="M136" s="6">
        <f t="shared" si="8"/>
        <v>1097.5617318533539</v>
      </c>
      <c r="N136" s="6">
        <f t="shared" si="9"/>
        <v>6078.8092186991253</v>
      </c>
      <c r="O136" s="6">
        <f t="shared" si="10"/>
        <v>3937.5947598529501</v>
      </c>
      <c r="P136" s="6">
        <f t="shared" si="11"/>
        <v>11113.965710405428</v>
      </c>
    </row>
    <row r="137" spans="1:16" ht="16.5" customHeight="1" x14ac:dyDescent="0.2">
      <c r="A137" s="37" t="s">
        <v>281</v>
      </c>
      <c r="B137" s="37" t="s">
        <v>282</v>
      </c>
      <c r="C137" s="38">
        <v>7059698.9299999997</v>
      </c>
      <c r="D137" s="38">
        <v>855695.94</v>
      </c>
      <c r="E137" s="38">
        <v>7915394.8700000001</v>
      </c>
      <c r="F137" s="38">
        <v>9130049</v>
      </c>
      <c r="G137" s="38">
        <v>2177900.65</v>
      </c>
      <c r="H137" s="45">
        <v>11307949.65</v>
      </c>
      <c r="I137" s="38">
        <v>5101191.6399999997</v>
      </c>
      <c r="J137" s="38">
        <v>1125462.71</v>
      </c>
      <c r="K137" s="38">
        <v>25449998.870000001</v>
      </c>
      <c r="L137" s="46">
        <v>2707.5951</v>
      </c>
      <c r="M137" s="6">
        <f t="shared" si="8"/>
        <v>2923.4041936329404</v>
      </c>
      <c r="N137" s="6">
        <f t="shared" si="9"/>
        <v>4176.3813392925704</v>
      </c>
      <c r="O137" s="6">
        <f t="shared" si="10"/>
        <v>1884.0304593548717</v>
      </c>
      <c r="P137" s="6">
        <f t="shared" si="11"/>
        <v>8983.8159922803825</v>
      </c>
    </row>
    <row r="138" spans="1:16" ht="16.5" customHeight="1" x14ac:dyDescent="0.2">
      <c r="A138" s="37" t="s">
        <v>283</v>
      </c>
      <c r="B138" s="37" t="s">
        <v>284</v>
      </c>
      <c r="C138" s="38">
        <v>1777789.52</v>
      </c>
      <c r="D138" s="38">
        <v>216301.29</v>
      </c>
      <c r="E138" s="38">
        <v>1994090.81</v>
      </c>
      <c r="F138" s="38">
        <v>2230097</v>
      </c>
      <c r="G138" s="38">
        <v>728223.2</v>
      </c>
      <c r="H138" s="45">
        <v>2958320.2</v>
      </c>
      <c r="I138" s="38">
        <v>507608.13</v>
      </c>
      <c r="J138" s="38">
        <v>80894.429999999993</v>
      </c>
      <c r="K138" s="38">
        <v>5540913.5700000003</v>
      </c>
      <c r="L138" s="46">
        <v>732.82420000000002</v>
      </c>
      <c r="M138" s="6">
        <f t="shared" si="8"/>
        <v>2721.1039291551779</v>
      </c>
      <c r="N138" s="6">
        <f t="shared" si="9"/>
        <v>4036.8756926968299</v>
      </c>
      <c r="O138" s="6">
        <f t="shared" si="10"/>
        <v>692.67380907999484</v>
      </c>
      <c r="P138" s="6">
        <f t="shared" si="11"/>
        <v>7450.6534309320023</v>
      </c>
    </row>
    <row r="139" spans="1:16" ht="16.5" customHeight="1" x14ac:dyDescent="0.2">
      <c r="A139" s="37" t="s">
        <v>285</v>
      </c>
      <c r="B139" s="37" t="s">
        <v>286</v>
      </c>
      <c r="C139" s="38">
        <v>1425431.22</v>
      </c>
      <c r="D139" s="38">
        <v>212093.65</v>
      </c>
      <c r="E139" s="38">
        <v>1637524.87</v>
      </c>
      <c r="F139" s="38">
        <v>2125577</v>
      </c>
      <c r="G139" s="38">
        <v>587570.73</v>
      </c>
      <c r="H139" s="45">
        <v>2713147.73</v>
      </c>
      <c r="I139" s="38">
        <v>953743.86</v>
      </c>
      <c r="J139" s="38">
        <v>7400</v>
      </c>
      <c r="K139" s="38">
        <v>5311816.46</v>
      </c>
      <c r="L139" s="46">
        <v>650.62400000000002</v>
      </c>
      <c r="M139" s="6">
        <f t="shared" si="8"/>
        <v>2516.8528520312807</v>
      </c>
      <c r="N139" s="6">
        <f t="shared" si="9"/>
        <v>4170.0701634123543</v>
      </c>
      <c r="O139" s="6">
        <f t="shared" si="10"/>
        <v>1465.8909908026756</v>
      </c>
      <c r="P139" s="6">
        <f t="shared" si="11"/>
        <v>8152.8140062463108</v>
      </c>
    </row>
    <row r="140" spans="1:16" ht="16.5" customHeight="1" x14ac:dyDescent="0.2">
      <c r="A140" s="37" t="s">
        <v>287</v>
      </c>
      <c r="B140" s="37" t="s">
        <v>288</v>
      </c>
      <c r="C140" s="38">
        <v>2770831.81</v>
      </c>
      <c r="D140" s="38">
        <v>934589.98</v>
      </c>
      <c r="E140" s="38">
        <v>3705421.79</v>
      </c>
      <c r="F140" s="38">
        <v>10270258</v>
      </c>
      <c r="G140" s="38">
        <v>2171869.98</v>
      </c>
      <c r="H140" s="45">
        <v>12442127.98</v>
      </c>
      <c r="I140" s="38">
        <v>1970813.8</v>
      </c>
      <c r="J140" s="38">
        <v>959438.36</v>
      </c>
      <c r="K140" s="38">
        <v>19077801.93</v>
      </c>
      <c r="L140" s="46">
        <v>2617.2582000000002</v>
      </c>
      <c r="M140" s="6">
        <f t="shared" si="8"/>
        <v>1415.7647075095608</v>
      </c>
      <c r="N140" s="6">
        <f t="shared" si="9"/>
        <v>4753.8786887743818</v>
      </c>
      <c r="O140" s="6">
        <f t="shared" si="10"/>
        <v>753.00702085869852</v>
      </c>
      <c r="P140" s="6">
        <f t="shared" si="11"/>
        <v>6922.6504171426413</v>
      </c>
    </row>
    <row r="141" spans="1:16" ht="16.5" customHeight="1" x14ac:dyDescent="0.2">
      <c r="A141" s="37" t="s">
        <v>289</v>
      </c>
      <c r="B141" s="37" t="s">
        <v>290</v>
      </c>
      <c r="C141" s="38">
        <v>5086449.7</v>
      </c>
      <c r="D141" s="38">
        <v>787903.69</v>
      </c>
      <c r="E141" s="38">
        <v>5874353.3899999997</v>
      </c>
      <c r="F141" s="38">
        <v>17083248</v>
      </c>
      <c r="G141" s="38">
        <v>3456015.99</v>
      </c>
      <c r="H141" s="45">
        <v>20539263.989999998</v>
      </c>
      <c r="I141" s="38">
        <v>5829887.3099999996</v>
      </c>
      <c r="J141" s="38">
        <v>64227.97</v>
      </c>
      <c r="K141" s="38">
        <v>32307732.66</v>
      </c>
      <c r="L141" s="46">
        <v>4026.8444</v>
      </c>
      <c r="M141" s="6">
        <f t="shared" si="8"/>
        <v>1458.7982068539823</v>
      </c>
      <c r="N141" s="6">
        <f t="shared" si="9"/>
        <v>5100.5854584299304</v>
      </c>
      <c r="O141" s="6">
        <f t="shared" si="10"/>
        <v>1447.7557935936138</v>
      </c>
      <c r="P141" s="6">
        <f t="shared" si="11"/>
        <v>8007.1394588775265</v>
      </c>
    </row>
    <row r="142" spans="1:16" ht="16.5" customHeight="1" x14ac:dyDescent="0.2">
      <c r="A142" s="37" t="s">
        <v>291</v>
      </c>
      <c r="B142" s="37" t="s">
        <v>292</v>
      </c>
      <c r="C142" s="38">
        <v>15544616.26</v>
      </c>
      <c r="D142" s="38">
        <v>2049205.11</v>
      </c>
      <c r="E142" s="38">
        <v>17593821.370000001</v>
      </c>
      <c r="F142" s="38">
        <v>34663449</v>
      </c>
      <c r="G142" s="38">
        <v>6931361.2800000003</v>
      </c>
      <c r="H142" s="45">
        <v>41594810.280000001</v>
      </c>
      <c r="I142" s="38">
        <v>11347156.24</v>
      </c>
      <c r="J142" s="38">
        <v>796847.93</v>
      </c>
      <c r="K142" s="38">
        <v>71332635.819999993</v>
      </c>
      <c r="L142" s="46">
        <v>9024.8929000000007</v>
      </c>
      <c r="M142" s="6">
        <f t="shared" si="8"/>
        <v>1949.4770259268118</v>
      </c>
      <c r="N142" s="6">
        <f t="shared" si="9"/>
        <v>4608.897938279134</v>
      </c>
      <c r="O142" s="6">
        <f t="shared" si="10"/>
        <v>1257.3175511035704</v>
      </c>
      <c r="P142" s="6">
        <f t="shared" si="11"/>
        <v>7815.6925153095162</v>
      </c>
    </row>
    <row r="143" spans="1:16" ht="16.5" customHeight="1" x14ac:dyDescent="0.2">
      <c r="A143" s="37" t="s">
        <v>293</v>
      </c>
      <c r="B143" s="37" t="s">
        <v>294</v>
      </c>
      <c r="C143" s="38">
        <v>3496573.11</v>
      </c>
      <c r="D143" s="38">
        <v>720568.72</v>
      </c>
      <c r="E143" s="38">
        <v>4217141.83</v>
      </c>
      <c r="F143" s="38">
        <v>3223308</v>
      </c>
      <c r="G143" s="38">
        <v>656872.61</v>
      </c>
      <c r="H143" s="45">
        <v>3880180.61</v>
      </c>
      <c r="I143" s="38">
        <v>783114.42</v>
      </c>
      <c r="J143" s="38">
        <v>10251</v>
      </c>
      <c r="K143" s="38">
        <v>8890687.8599999994</v>
      </c>
      <c r="L143" s="46">
        <v>1112.8805</v>
      </c>
      <c r="M143" s="6">
        <f t="shared" si="8"/>
        <v>3789.3932277544627</v>
      </c>
      <c r="N143" s="6">
        <f t="shared" si="9"/>
        <v>3486.6102964334445</v>
      </c>
      <c r="O143" s="6">
        <f t="shared" si="10"/>
        <v>703.6823989637702</v>
      </c>
      <c r="P143" s="6">
        <f t="shared" si="11"/>
        <v>7979.6859231516764</v>
      </c>
    </row>
    <row r="144" spans="1:16" ht="16.5" customHeight="1" x14ac:dyDescent="0.2">
      <c r="A144" s="37" t="s">
        <v>295</v>
      </c>
      <c r="B144" s="37" t="s">
        <v>296</v>
      </c>
      <c r="C144" s="38">
        <v>301919.26</v>
      </c>
      <c r="D144" s="38">
        <v>114043.24</v>
      </c>
      <c r="E144" s="38">
        <v>415962.5</v>
      </c>
      <c r="F144" s="38">
        <v>2250196</v>
      </c>
      <c r="G144" s="38">
        <v>536392.15</v>
      </c>
      <c r="H144" s="45">
        <v>2786588.15</v>
      </c>
      <c r="I144" s="38">
        <v>860322.2</v>
      </c>
      <c r="J144" s="38">
        <v>4199</v>
      </c>
      <c r="K144" s="38">
        <v>4067071.85</v>
      </c>
      <c r="L144" s="46">
        <v>547.55349999999999</v>
      </c>
      <c r="M144" s="6">
        <f t="shared" si="8"/>
        <v>759.67462540190138</v>
      </c>
      <c r="N144" s="6">
        <f t="shared" si="9"/>
        <v>5089.1614244087559</v>
      </c>
      <c r="O144" s="6">
        <f t="shared" si="10"/>
        <v>1571.2112149771665</v>
      </c>
      <c r="P144" s="6">
        <f t="shared" si="11"/>
        <v>7420.0472647878241</v>
      </c>
    </row>
    <row r="145" spans="1:16" ht="16.5" customHeight="1" x14ac:dyDescent="0.2">
      <c r="A145" s="37" t="s">
        <v>297</v>
      </c>
      <c r="B145" s="37" t="s">
        <v>298</v>
      </c>
      <c r="C145" s="38">
        <v>1861608.27</v>
      </c>
      <c r="D145" s="38">
        <v>470037.57</v>
      </c>
      <c r="E145" s="38">
        <v>2331645.84</v>
      </c>
      <c r="F145" s="38">
        <v>9663811</v>
      </c>
      <c r="G145" s="38">
        <v>1974045.47</v>
      </c>
      <c r="H145" s="45">
        <v>11637856.470000001</v>
      </c>
      <c r="I145" s="38">
        <v>2417989.62</v>
      </c>
      <c r="J145" s="38">
        <v>70272</v>
      </c>
      <c r="K145" s="38">
        <v>16457763.93</v>
      </c>
      <c r="L145" s="46">
        <v>2263.7341999999999</v>
      </c>
      <c r="M145" s="6">
        <f t="shared" si="8"/>
        <v>1029.9998294852815</v>
      </c>
      <c r="N145" s="6">
        <f t="shared" si="9"/>
        <v>5140.999535192781</v>
      </c>
      <c r="O145" s="6">
        <f t="shared" si="10"/>
        <v>1068.1420195003461</v>
      </c>
      <c r="P145" s="6">
        <f t="shared" si="11"/>
        <v>7239.1413841784079</v>
      </c>
    </row>
    <row r="146" spans="1:16" ht="16.5" customHeight="1" x14ac:dyDescent="0.2">
      <c r="A146" s="37" t="s">
        <v>299</v>
      </c>
      <c r="B146" s="37" t="s">
        <v>300</v>
      </c>
      <c r="C146" s="38">
        <v>295745.96999999997</v>
      </c>
      <c r="D146" s="38">
        <v>41932.949999999997</v>
      </c>
      <c r="E146" s="38">
        <v>337678.92</v>
      </c>
      <c r="F146" s="38">
        <v>1561123</v>
      </c>
      <c r="G146" s="38">
        <v>449769.36</v>
      </c>
      <c r="H146" s="45">
        <v>2010892.36</v>
      </c>
      <c r="I146" s="38">
        <v>766225.61</v>
      </c>
      <c r="J146" s="38">
        <v>26408.7</v>
      </c>
      <c r="K146" s="38">
        <v>3141205.59</v>
      </c>
      <c r="L146" s="46">
        <v>360.423</v>
      </c>
      <c r="M146" s="6">
        <f t="shared" si="8"/>
        <v>936.89614702724293</v>
      </c>
      <c r="N146" s="6">
        <f t="shared" si="9"/>
        <v>5579.2564847415397</v>
      </c>
      <c r="O146" s="6">
        <f t="shared" si="10"/>
        <v>2125.9065320470668</v>
      </c>
      <c r="P146" s="6">
        <f t="shared" si="11"/>
        <v>8642.0591638158494</v>
      </c>
    </row>
    <row r="147" spans="1:16" ht="16.5" customHeight="1" x14ac:dyDescent="0.2">
      <c r="A147" s="37" t="s">
        <v>301</v>
      </c>
      <c r="B147" s="37" t="s">
        <v>302</v>
      </c>
      <c r="C147" s="38">
        <v>9689377.4600000009</v>
      </c>
      <c r="D147" s="38">
        <v>1370113.78</v>
      </c>
      <c r="E147" s="38">
        <v>11059491.24</v>
      </c>
      <c r="F147" s="38">
        <v>24647238</v>
      </c>
      <c r="G147" s="38">
        <v>5233428.2</v>
      </c>
      <c r="H147" s="45">
        <v>29880666.199999999</v>
      </c>
      <c r="I147" s="38">
        <v>6861530.7599999998</v>
      </c>
      <c r="J147" s="38">
        <v>612639.49</v>
      </c>
      <c r="K147" s="38">
        <v>48414327.689999998</v>
      </c>
      <c r="L147" s="46">
        <v>6777.472999999999</v>
      </c>
      <c r="M147" s="6">
        <f t="shared" si="8"/>
        <v>1631.8015933077124</v>
      </c>
      <c r="N147" s="6">
        <f t="shared" si="9"/>
        <v>4408.8211343667472</v>
      </c>
      <c r="O147" s="6">
        <f t="shared" si="10"/>
        <v>1012.4025222970273</v>
      </c>
      <c r="P147" s="6">
        <f t="shared" si="11"/>
        <v>7053.025249971487</v>
      </c>
    </row>
    <row r="148" spans="1:16" ht="16.5" customHeight="1" x14ac:dyDescent="0.2">
      <c r="A148" s="37" t="s">
        <v>303</v>
      </c>
      <c r="B148" s="37" t="s">
        <v>304</v>
      </c>
      <c r="C148" s="38">
        <v>995824.91</v>
      </c>
      <c r="D148" s="38">
        <v>194703.35999999999</v>
      </c>
      <c r="E148" s="38">
        <v>1190528.27</v>
      </c>
      <c r="F148" s="38">
        <v>3441811</v>
      </c>
      <c r="G148" s="38">
        <v>617673.27</v>
      </c>
      <c r="H148" s="45">
        <v>4059484.27</v>
      </c>
      <c r="I148" s="38">
        <v>468132</v>
      </c>
      <c r="J148" s="38">
        <v>7090</v>
      </c>
      <c r="K148" s="38">
        <v>5725234.54</v>
      </c>
      <c r="L148" s="46">
        <v>910.96490000000006</v>
      </c>
      <c r="M148" s="6">
        <f t="shared" si="8"/>
        <v>1306.8870930153291</v>
      </c>
      <c r="N148" s="6">
        <f t="shared" si="9"/>
        <v>4456.2466347495929</v>
      </c>
      <c r="O148" s="6">
        <f t="shared" si="10"/>
        <v>513.88588078421026</v>
      </c>
      <c r="P148" s="6">
        <f t="shared" si="11"/>
        <v>6277.0196085491325</v>
      </c>
    </row>
    <row r="149" spans="1:16" ht="16.5" customHeight="1" x14ac:dyDescent="0.2">
      <c r="A149" s="37" t="s">
        <v>305</v>
      </c>
      <c r="B149" s="37" t="s">
        <v>306</v>
      </c>
      <c r="C149" s="38">
        <v>367052.63</v>
      </c>
      <c r="D149" s="38">
        <v>127709.68</v>
      </c>
      <c r="E149" s="38">
        <v>494762.31</v>
      </c>
      <c r="F149" s="38">
        <v>1505175</v>
      </c>
      <c r="G149" s="38">
        <v>313595.39</v>
      </c>
      <c r="H149" s="45">
        <v>1818770.39</v>
      </c>
      <c r="I149" s="38">
        <v>359941.51</v>
      </c>
      <c r="J149" s="38">
        <v>9236.6299999999992</v>
      </c>
      <c r="K149" s="38">
        <v>2682710.84</v>
      </c>
      <c r="L149" s="46">
        <v>354.63799999999998</v>
      </c>
      <c r="M149" s="6">
        <f t="shared" si="8"/>
        <v>1395.1192765580677</v>
      </c>
      <c r="N149" s="6">
        <f t="shared" si="9"/>
        <v>5128.5265256402299</v>
      </c>
      <c r="O149" s="6">
        <f t="shared" si="10"/>
        <v>1014.9547143848093</v>
      </c>
      <c r="P149" s="6">
        <f t="shared" si="11"/>
        <v>7538.6005165831075</v>
      </c>
    </row>
    <row r="150" spans="1:16" ht="16.5" customHeight="1" x14ac:dyDescent="0.2">
      <c r="A150" s="37" t="s">
        <v>307</v>
      </c>
      <c r="B150" s="37" t="s">
        <v>308</v>
      </c>
      <c r="C150" s="38">
        <v>2118475</v>
      </c>
      <c r="D150" s="38">
        <v>644973.43000000005</v>
      </c>
      <c r="E150" s="38">
        <v>2763448.43</v>
      </c>
      <c r="F150" s="38">
        <v>11464575</v>
      </c>
      <c r="G150" s="38">
        <v>2147850.7200000002</v>
      </c>
      <c r="H150" s="45">
        <v>13612425.720000001</v>
      </c>
      <c r="I150" s="38">
        <v>3361737.82</v>
      </c>
      <c r="J150" s="38">
        <v>169712.66</v>
      </c>
      <c r="K150" s="38">
        <v>19907324.629999999</v>
      </c>
      <c r="L150" s="46">
        <v>2684.9793</v>
      </c>
      <c r="M150" s="6">
        <f t="shared" si="8"/>
        <v>1029.2252271740047</v>
      </c>
      <c r="N150" s="6">
        <f t="shared" si="9"/>
        <v>5069.843823376963</v>
      </c>
      <c r="O150" s="6">
        <f t="shared" si="10"/>
        <v>1252.0535335225861</v>
      </c>
      <c r="P150" s="6">
        <f t="shared" si="11"/>
        <v>7351.1225840735524</v>
      </c>
    </row>
    <row r="151" spans="1:16" ht="16.5" customHeight="1" x14ac:dyDescent="0.2">
      <c r="A151" s="37" t="s">
        <v>309</v>
      </c>
      <c r="B151" s="37" t="s">
        <v>310</v>
      </c>
      <c r="C151" s="38">
        <v>4576578.51</v>
      </c>
      <c r="D151" s="38">
        <v>644529.62</v>
      </c>
      <c r="E151" s="38">
        <v>5221108.13</v>
      </c>
      <c r="F151" s="38">
        <v>9800537</v>
      </c>
      <c r="G151" s="38">
        <v>2184003.4300000002</v>
      </c>
      <c r="H151" s="45">
        <v>11984540.43</v>
      </c>
      <c r="I151" s="38">
        <v>2623195.13</v>
      </c>
      <c r="J151" s="38">
        <v>80068</v>
      </c>
      <c r="K151" s="38">
        <v>19908911.690000001</v>
      </c>
      <c r="L151" s="46">
        <v>2694.9518999999996</v>
      </c>
      <c r="M151" s="6">
        <f t="shared" si="8"/>
        <v>1937.3659804466272</v>
      </c>
      <c r="N151" s="6">
        <f t="shared" si="9"/>
        <v>4447.0331474190698</v>
      </c>
      <c r="O151" s="6">
        <f t="shared" si="10"/>
        <v>973.37363609346801</v>
      </c>
      <c r="P151" s="6">
        <f t="shared" si="11"/>
        <v>7357.772763959164</v>
      </c>
    </row>
    <row r="152" spans="1:16" ht="16.5" customHeight="1" x14ac:dyDescent="0.2">
      <c r="A152" s="37" t="s">
        <v>311</v>
      </c>
      <c r="B152" s="37" t="s">
        <v>312</v>
      </c>
      <c r="C152" s="38">
        <v>3230474.32</v>
      </c>
      <c r="D152" s="38">
        <v>589124.44999999995</v>
      </c>
      <c r="E152" s="38">
        <v>3819598.77</v>
      </c>
      <c r="F152" s="38">
        <v>9661717</v>
      </c>
      <c r="G152" s="38">
        <v>1845951.56</v>
      </c>
      <c r="H152" s="45">
        <v>11507668.560000001</v>
      </c>
      <c r="I152" s="38">
        <v>3209111.49</v>
      </c>
      <c r="J152" s="38">
        <v>339147.51</v>
      </c>
      <c r="K152" s="38">
        <v>18875526.329999998</v>
      </c>
      <c r="L152" s="46">
        <v>2505.5652</v>
      </c>
      <c r="M152" s="6">
        <f t="shared" si="8"/>
        <v>1524.4459693166236</v>
      </c>
      <c r="N152" s="6">
        <f t="shared" si="9"/>
        <v>4592.8433871926381</v>
      </c>
      <c r="O152" s="6">
        <f t="shared" si="10"/>
        <v>1280.7934473227838</v>
      </c>
      <c r="P152" s="6">
        <f t="shared" si="11"/>
        <v>7398.082803832046</v>
      </c>
    </row>
    <row r="153" spans="1:16" ht="16.5" customHeight="1" x14ac:dyDescent="0.2">
      <c r="A153" s="37" t="s">
        <v>313</v>
      </c>
      <c r="B153" s="37" t="s">
        <v>314</v>
      </c>
      <c r="C153" s="38">
        <v>3712662.89</v>
      </c>
      <c r="D153" s="38">
        <v>546524.48</v>
      </c>
      <c r="E153" s="38">
        <v>4259187.37</v>
      </c>
      <c r="F153" s="38">
        <v>5780590</v>
      </c>
      <c r="G153" s="38">
        <v>1117837.18</v>
      </c>
      <c r="H153" s="45">
        <v>6898427.1799999997</v>
      </c>
      <c r="I153" s="38">
        <v>1109139.3999999999</v>
      </c>
      <c r="J153" s="38">
        <v>33750</v>
      </c>
      <c r="K153" s="38">
        <v>12300503.949999999</v>
      </c>
      <c r="L153" s="46">
        <v>1918.5558999999996</v>
      </c>
      <c r="M153" s="6">
        <f t="shared" si="8"/>
        <v>2219.996493195742</v>
      </c>
      <c r="N153" s="6">
        <f t="shared" si="9"/>
        <v>3595.6352275166969</v>
      </c>
      <c r="O153" s="6">
        <f t="shared" si="10"/>
        <v>578.11158903423154</v>
      </c>
      <c r="P153" s="6">
        <f t="shared" si="11"/>
        <v>6393.743309746671</v>
      </c>
    </row>
    <row r="154" spans="1:16" ht="16.5" customHeight="1" x14ac:dyDescent="0.2">
      <c r="A154" s="37" t="s">
        <v>315</v>
      </c>
      <c r="B154" s="37" t="s">
        <v>316</v>
      </c>
      <c r="C154" s="38">
        <v>1674587.97</v>
      </c>
      <c r="D154" s="38">
        <v>438473.81</v>
      </c>
      <c r="E154" s="38">
        <v>2113061.7799999998</v>
      </c>
      <c r="F154" s="38">
        <v>4628456</v>
      </c>
      <c r="G154" s="38">
        <v>947042</v>
      </c>
      <c r="H154" s="45">
        <v>5575498</v>
      </c>
      <c r="I154" s="38">
        <v>894473.36</v>
      </c>
      <c r="J154" s="38">
        <v>15892.43</v>
      </c>
      <c r="K154" s="38">
        <v>8598925.5700000003</v>
      </c>
      <c r="L154" s="46">
        <v>1096.3725999999997</v>
      </c>
      <c r="M154" s="6">
        <f t="shared" si="8"/>
        <v>1927.3208578908304</v>
      </c>
      <c r="N154" s="6">
        <f t="shared" si="9"/>
        <v>5085.4043597952023</v>
      </c>
      <c r="O154" s="6">
        <f t="shared" si="10"/>
        <v>815.84796993284965</v>
      </c>
      <c r="P154" s="6">
        <f t="shared" si="11"/>
        <v>7828.573187618882</v>
      </c>
    </row>
    <row r="155" spans="1:16" ht="16.5" customHeight="1" x14ac:dyDescent="0.2">
      <c r="A155" s="37" t="s">
        <v>317</v>
      </c>
      <c r="B155" s="37" t="s">
        <v>318</v>
      </c>
      <c r="C155" s="38">
        <v>258811.64</v>
      </c>
      <c r="D155" s="38">
        <v>132509.54999999999</v>
      </c>
      <c r="E155" s="38">
        <v>391321.19</v>
      </c>
      <c r="F155" s="38">
        <v>1772281</v>
      </c>
      <c r="G155" s="38">
        <v>309463.89</v>
      </c>
      <c r="H155" s="45">
        <v>2081744.89</v>
      </c>
      <c r="I155" s="38">
        <v>268423.94</v>
      </c>
      <c r="J155" s="38">
        <v>12687.65</v>
      </c>
      <c r="K155" s="38">
        <v>2754177.67</v>
      </c>
      <c r="L155" s="46">
        <v>426.51569999999998</v>
      </c>
      <c r="M155" s="6">
        <f t="shared" si="8"/>
        <v>917.48367058938277</v>
      </c>
      <c r="N155" s="6">
        <f t="shared" si="9"/>
        <v>4880.8165561080168</v>
      </c>
      <c r="O155" s="6">
        <f t="shared" si="10"/>
        <v>629.34128802292628</v>
      </c>
      <c r="P155" s="6">
        <f t="shared" si="11"/>
        <v>6427.6415147203261</v>
      </c>
    </row>
    <row r="156" spans="1:16" ht="16.5" customHeight="1" x14ac:dyDescent="0.2">
      <c r="A156" s="37" t="s">
        <v>319</v>
      </c>
      <c r="B156" s="37" t="s">
        <v>320</v>
      </c>
      <c r="C156" s="38">
        <v>14842150.27</v>
      </c>
      <c r="D156" s="38">
        <v>2605057.46</v>
      </c>
      <c r="E156" s="38">
        <v>17447207.73</v>
      </c>
      <c r="F156" s="38">
        <v>15698671</v>
      </c>
      <c r="G156" s="38">
        <v>2943901.22</v>
      </c>
      <c r="H156" s="45">
        <v>18642572.219999999</v>
      </c>
      <c r="I156" s="38">
        <v>3398028.31</v>
      </c>
      <c r="J156" s="38">
        <v>3112193.9</v>
      </c>
      <c r="K156" s="38">
        <v>42600002.159999996</v>
      </c>
      <c r="L156" s="46">
        <v>5493.6991000000007</v>
      </c>
      <c r="M156" s="6">
        <f t="shared" si="8"/>
        <v>3175.8579078348134</v>
      </c>
      <c r="N156" s="6">
        <f t="shared" si="9"/>
        <v>3393.4461790963392</v>
      </c>
      <c r="O156" s="6">
        <f t="shared" si="10"/>
        <v>618.53193051654387</v>
      </c>
      <c r="P156" s="6">
        <f t="shared" si="11"/>
        <v>7187.8360174476975</v>
      </c>
    </row>
    <row r="157" spans="1:16" ht="16.5" customHeight="1" x14ac:dyDescent="0.2">
      <c r="A157" s="37" t="s">
        <v>321</v>
      </c>
      <c r="B157" s="37" t="s">
        <v>322</v>
      </c>
      <c r="C157" s="38">
        <v>13794267.23</v>
      </c>
      <c r="D157" s="38">
        <v>1720515.69</v>
      </c>
      <c r="E157" s="38">
        <v>15514782.92</v>
      </c>
      <c r="F157" s="38">
        <v>13789948</v>
      </c>
      <c r="G157" s="38">
        <v>2673114.23</v>
      </c>
      <c r="H157" s="45">
        <v>16463062.23</v>
      </c>
      <c r="I157" s="38">
        <v>3016926.98</v>
      </c>
      <c r="J157" s="38">
        <v>777629.32</v>
      </c>
      <c r="K157" s="38">
        <v>35772401.450000003</v>
      </c>
      <c r="L157" s="46">
        <v>4823.3756000000003</v>
      </c>
      <c r="M157" s="6">
        <f t="shared" si="8"/>
        <v>3216.5819555914327</v>
      </c>
      <c r="N157" s="6">
        <f t="shared" si="9"/>
        <v>3413.1827158556757</v>
      </c>
      <c r="O157" s="6">
        <f t="shared" si="10"/>
        <v>625.48041666089614</v>
      </c>
      <c r="P157" s="6">
        <f t="shared" si="11"/>
        <v>7255.2450881080031</v>
      </c>
    </row>
    <row r="158" spans="1:16" ht="16.5" customHeight="1" x14ac:dyDescent="0.2">
      <c r="A158" s="37" t="s">
        <v>323</v>
      </c>
      <c r="B158" s="37" t="s">
        <v>324</v>
      </c>
      <c r="C158" s="38">
        <v>575326.92000000004</v>
      </c>
      <c r="D158" s="38">
        <v>194931.67</v>
      </c>
      <c r="E158" s="38">
        <v>770258.59</v>
      </c>
      <c r="F158" s="38">
        <v>1005419</v>
      </c>
      <c r="G158" s="38">
        <v>313360.48</v>
      </c>
      <c r="H158" s="45">
        <v>1318779.48</v>
      </c>
      <c r="I158" s="38">
        <v>176856.22</v>
      </c>
      <c r="J158" s="38">
        <v>7846.32</v>
      </c>
      <c r="K158" s="38">
        <v>2273740.61</v>
      </c>
      <c r="L158" s="46">
        <v>263.46539999999999</v>
      </c>
      <c r="M158" s="6">
        <f t="shared" si="8"/>
        <v>2923.5663961947184</v>
      </c>
      <c r="N158" s="6">
        <f t="shared" si="9"/>
        <v>5005.5129819703079</v>
      </c>
      <c r="O158" s="6">
        <f t="shared" si="10"/>
        <v>671.26924446246073</v>
      </c>
      <c r="P158" s="6">
        <f t="shared" si="11"/>
        <v>8600.3486226274872</v>
      </c>
    </row>
    <row r="159" spans="1:16" ht="16.5" customHeight="1" x14ac:dyDescent="0.2">
      <c r="A159" s="37" t="s">
        <v>325</v>
      </c>
      <c r="B159" s="37" t="s">
        <v>326</v>
      </c>
      <c r="C159" s="38">
        <v>4699882.68</v>
      </c>
      <c r="D159" s="38">
        <v>904873.07</v>
      </c>
      <c r="E159" s="38">
        <v>5604755.75</v>
      </c>
      <c r="F159" s="38">
        <v>8345732</v>
      </c>
      <c r="G159" s="38">
        <v>1971048.06</v>
      </c>
      <c r="H159" s="45">
        <v>10316780.060000001</v>
      </c>
      <c r="I159" s="38">
        <v>2590572.7999999998</v>
      </c>
      <c r="J159" s="38">
        <v>55947.05</v>
      </c>
      <c r="K159" s="38">
        <v>18568055.66</v>
      </c>
      <c r="L159" s="46">
        <v>2670.0835999999999</v>
      </c>
      <c r="M159" s="6">
        <f t="shared" si="8"/>
        <v>2099.0937324958663</v>
      </c>
      <c r="N159" s="6">
        <f t="shared" si="9"/>
        <v>3863.8415890798328</v>
      </c>
      <c r="O159" s="6">
        <f t="shared" si="10"/>
        <v>970.22160654445418</v>
      </c>
      <c r="P159" s="6">
        <f t="shared" si="11"/>
        <v>6933.1569281201528</v>
      </c>
    </row>
    <row r="160" spans="1:16" ht="16.5" customHeight="1" x14ac:dyDescent="0.2">
      <c r="A160" s="37" t="s">
        <v>327</v>
      </c>
      <c r="B160" s="37" t="s">
        <v>328</v>
      </c>
      <c r="C160" s="38">
        <v>3028594.22</v>
      </c>
      <c r="D160" s="38">
        <v>479263.56</v>
      </c>
      <c r="E160" s="38">
        <v>3507857.78</v>
      </c>
      <c r="F160" s="38">
        <v>4418821</v>
      </c>
      <c r="G160" s="38">
        <v>820702.65</v>
      </c>
      <c r="H160" s="45">
        <v>5239523.6500000004</v>
      </c>
      <c r="I160" s="38">
        <v>1023983.45</v>
      </c>
      <c r="J160" s="38">
        <v>56356.27</v>
      </c>
      <c r="K160" s="38">
        <v>9827721.1500000004</v>
      </c>
      <c r="L160" s="46">
        <v>1408.9704999999999</v>
      </c>
      <c r="M160" s="6">
        <f t="shared" si="8"/>
        <v>2489.6602022540574</v>
      </c>
      <c r="N160" s="6">
        <f t="shared" si="9"/>
        <v>3718.6893905869574</v>
      </c>
      <c r="O160" s="6">
        <f t="shared" si="10"/>
        <v>726.76003507525536</v>
      </c>
      <c r="P160" s="6">
        <f t="shared" si="11"/>
        <v>6935.1096279162693</v>
      </c>
    </row>
    <row r="161" spans="1:16" ht="16.5" customHeight="1" x14ac:dyDescent="0.2">
      <c r="A161" s="37" t="s">
        <v>329</v>
      </c>
      <c r="B161" s="37" t="s">
        <v>330</v>
      </c>
      <c r="C161" s="38">
        <v>474927.83</v>
      </c>
      <c r="D161" s="38">
        <v>38251.629999999997</v>
      </c>
      <c r="E161" s="38">
        <v>513179.46</v>
      </c>
      <c r="F161" s="38">
        <v>405561</v>
      </c>
      <c r="G161" s="38">
        <v>130557.51</v>
      </c>
      <c r="H161" s="45">
        <v>536118.51</v>
      </c>
      <c r="I161" s="38">
        <v>122140.29</v>
      </c>
      <c r="J161" s="38">
        <v>11626.31</v>
      </c>
      <c r="K161" s="38">
        <v>1183064.57</v>
      </c>
      <c r="L161" s="46">
        <v>162.04409999999999</v>
      </c>
      <c r="M161" s="6">
        <f t="shared" si="8"/>
        <v>3166.9123405295231</v>
      </c>
      <c r="N161" s="6">
        <f t="shared" si="9"/>
        <v>3308.472878679323</v>
      </c>
      <c r="O161" s="6">
        <f t="shared" si="10"/>
        <v>753.74722066400443</v>
      </c>
      <c r="P161" s="6">
        <f t="shared" si="11"/>
        <v>7229.1324398728502</v>
      </c>
    </row>
    <row r="162" spans="1:16" ht="16.5" customHeight="1" x14ac:dyDescent="0.2">
      <c r="A162" s="37" t="s">
        <v>331</v>
      </c>
      <c r="B162" s="37" t="s">
        <v>332</v>
      </c>
      <c r="C162" s="38">
        <v>3267092.28</v>
      </c>
      <c r="D162" s="38">
        <v>701650.13</v>
      </c>
      <c r="E162" s="38">
        <v>3968742.41</v>
      </c>
      <c r="F162" s="38">
        <v>6786194</v>
      </c>
      <c r="G162" s="38">
        <v>1637964.62</v>
      </c>
      <c r="H162" s="45">
        <v>8424158.6199999992</v>
      </c>
      <c r="I162" s="38">
        <v>1377169.35</v>
      </c>
      <c r="J162" s="38">
        <v>58063.1</v>
      </c>
      <c r="K162" s="38">
        <v>13828133.48</v>
      </c>
      <c r="L162" s="46">
        <v>2030.0271000000002</v>
      </c>
      <c r="M162" s="6">
        <f t="shared" si="8"/>
        <v>1955.0194231397204</v>
      </c>
      <c r="N162" s="6">
        <f t="shared" si="9"/>
        <v>4149.7764340190324</v>
      </c>
      <c r="O162" s="6">
        <f t="shared" si="10"/>
        <v>678.39949033192704</v>
      </c>
      <c r="P162" s="6">
        <f t="shared" si="11"/>
        <v>6783.1953474906795</v>
      </c>
    </row>
    <row r="163" spans="1:16" ht="16.5" customHeight="1" x14ac:dyDescent="0.2">
      <c r="A163" s="37" t="s">
        <v>333</v>
      </c>
      <c r="B163" s="37" t="s">
        <v>334</v>
      </c>
      <c r="C163" s="38">
        <v>3156888.07</v>
      </c>
      <c r="D163" s="38">
        <v>580193.74</v>
      </c>
      <c r="E163" s="38">
        <v>3737081.81</v>
      </c>
      <c r="F163" s="38">
        <v>8844439</v>
      </c>
      <c r="G163" s="38">
        <v>1628937.55</v>
      </c>
      <c r="H163" s="45">
        <v>10473376.550000001</v>
      </c>
      <c r="I163" s="38">
        <v>1656251.57</v>
      </c>
      <c r="J163" s="38">
        <v>18930</v>
      </c>
      <c r="K163" s="38">
        <v>15885639.93</v>
      </c>
      <c r="L163" s="46">
        <v>2398.0762</v>
      </c>
      <c r="M163" s="6">
        <f t="shared" ref="M163:M179" si="12">E163/L163</f>
        <v>1558.3665815122972</v>
      </c>
      <c r="N163" s="6">
        <f t="shared" si="9"/>
        <v>4367.4077370852519</v>
      </c>
      <c r="O163" s="6">
        <f t="shared" si="10"/>
        <v>690.65844112876812</v>
      </c>
      <c r="P163" s="6">
        <f t="shared" si="11"/>
        <v>6616.4327597263182</v>
      </c>
    </row>
    <row r="164" spans="1:16" ht="16.5" customHeight="1" x14ac:dyDescent="0.2">
      <c r="A164" s="37" t="s">
        <v>335</v>
      </c>
      <c r="B164" s="37" t="s">
        <v>336</v>
      </c>
      <c r="C164" s="38">
        <v>1807346.12</v>
      </c>
      <c r="D164" s="38">
        <v>883349.42</v>
      </c>
      <c r="E164" s="38">
        <v>2690695.54</v>
      </c>
      <c r="F164" s="38">
        <v>7218701</v>
      </c>
      <c r="G164" s="38">
        <v>1725982.26</v>
      </c>
      <c r="H164" s="45">
        <v>8944683.2599999998</v>
      </c>
      <c r="I164" s="38">
        <v>1652410.1</v>
      </c>
      <c r="J164" s="38">
        <v>16302.56</v>
      </c>
      <c r="K164" s="38">
        <v>13304091.460000001</v>
      </c>
      <c r="L164" s="46">
        <v>1815.5165</v>
      </c>
      <c r="M164" s="6">
        <f t="shared" si="12"/>
        <v>1482.0551286644875</v>
      </c>
      <c r="N164" s="6">
        <f t="shared" si="9"/>
        <v>4926.798109518696</v>
      </c>
      <c r="O164" s="6">
        <f t="shared" si="10"/>
        <v>910.15978097692869</v>
      </c>
      <c r="P164" s="6">
        <f t="shared" si="11"/>
        <v>7319.0130191601129</v>
      </c>
    </row>
    <row r="165" spans="1:16" ht="16.5" customHeight="1" x14ac:dyDescent="0.2">
      <c r="A165" s="37" t="s">
        <v>337</v>
      </c>
      <c r="B165" s="37" t="s">
        <v>338</v>
      </c>
      <c r="C165" s="38">
        <v>3098129.2</v>
      </c>
      <c r="D165" s="38">
        <v>1125856.6399999999</v>
      </c>
      <c r="E165" s="38">
        <v>4223985.84</v>
      </c>
      <c r="F165" s="38">
        <v>6369412</v>
      </c>
      <c r="G165" s="38">
        <v>1480887.73</v>
      </c>
      <c r="H165" s="45">
        <v>7850299.7300000004</v>
      </c>
      <c r="I165" s="38">
        <v>1473860.54</v>
      </c>
      <c r="J165" s="38">
        <v>1074043.6499999999</v>
      </c>
      <c r="K165" s="38">
        <v>14622189.76</v>
      </c>
      <c r="L165" s="46">
        <v>1837.9317999999998</v>
      </c>
      <c r="M165" s="6">
        <f t="shared" si="12"/>
        <v>2298.2277361978286</v>
      </c>
      <c r="N165" s="6">
        <f t="shared" si="9"/>
        <v>4271.2682429239221</v>
      </c>
      <c r="O165" s="6">
        <f t="shared" si="10"/>
        <v>801.91253016025962</v>
      </c>
      <c r="P165" s="6">
        <f t="shared" si="11"/>
        <v>7371.4085092820096</v>
      </c>
    </row>
    <row r="166" spans="1:16" ht="16.5" customHeight="1" x14ac:dyDescent="0.2">
      <c r="A166" s="37" t="s">
        <v>339</v>
      </c>
      <c r="B166" s="37" t="s">
        <v>340</v>
      </c>
      <c r="C166" s="38">
        <v>2147670.41</v>
      </c>
      <c r="D166" s="38">
        <v>399554.04</v>
      </c>
      <c r="E166" s="38">
        <v>2547224.4500000002</v>
      </c>
      <c r="F166" s="38">
        <v>4863554</v>
      </c>
      <c r="G166" s="38">
        <v>747014.73</v>
      </c>
      <c r="H166" s="45">
        <v>5610568.7300000004</v>
      </c>
      <c r="I166" s="38">
        <v>1571268.56</v>
      </c>
      <c r="J166" s="38">
        <v>21240.5</v>
      </c>
      <c r="K166" s="38">
        <v>9750302.2400000002</v>
      </c>
      <c r="L166" s="46">
        <v>1388.7233999999999</v>
      </c>
      <c r="M166" s="6">
        <f t="shared" si="12"/>
        <v>1834.2201549999088</v>
      </c>
      <c r="N166" s="6">
        <f t="shared" si="9"/>
        <v>4040.0908705074035</v>
      </c>
      <c r="O166" s="6">
        <f t="shared" si="10"/>
        <v>1131.4481775132472</v>
      </c>
      <c r="P166" s="6">
        <f t="shared" si="11"/>
        <v>7005.7592030205587</v>
      </c>
    </row>
    <row r="167" spans="1:16" ht="16.5" customHeight="1" x14ac:dyDescent="0.2">
      <c r="A167" s="37" t="s">
        <v>341</v>
      </c>
      <c r="B167" s="37" t="s">
        <v>342</v>
      </c>
      <c r="C167" s="38">
        <v>3742420.12</v>
      </c>
      <c r="D167" s="38">
        <v>871377.66</v>
      </c>
      <c r="E167" s="38">
        <v>4613797.78</v>
      </c>
      <c r="F167" s="38">
        <v>8649042</v>
      </c>
      <c r="G167" s="38">
        <v>1900804.16</v>
      </c>
      <c r="H167" s="45">
        <v>10549846.16</v>
      </c>
      <c r="I167" s="38">
        <v>2011492.31</v>
      </c>
      <c r="J167" s="38">
        <v>963134.23</v>
      </c>
      <c r="K167" s="38">
        <v>18138270.48</v>
      </c>
      <c r="L167" s="46">
        <v>2148.4861999999998</v>
      </c>
      <c r="M167" s="6">
        <f t="shared" si="12"/>
        <v>2147.4644705653686</v>
      </c>
      <c r="N167" s="6">
        <f t="shared" si="9"/>
        <v>4910.3625427056504</v>
      </c>
      <c r="O167" s="6">
        <f t="shared" si="10"/>
        <v>936.23701655612228</v>
      </c>
      <c r="P167" s="6">
        <f t="shared" si="11"/>
        <v>7994.064029827141</v>
      </c>
    </row>
    <row r="168" spans="1:16" ht="16.5" customHeight="1" x14ac:dyDescent="0.2">
      <c r="A168" s="37" t="s">
        <v>343</v>
      </c>
      <c r="B168" s="37" t="s">
        <v>344</v>
      </c>
      <c r="C168" s="38">
        <v>3441215.52</v>
      </c>
      <c r="D168" s="38">
        <v>430095.57</v>
      </c>
      <c r="E168" s="38">
        <v>3871311.09</v>
      </c>
      <c r="F168" s="38">
        <v>3310927</v>
      </c>
      <c r="G168" s="38">
        <v>598107.18999999994</v>
      </c>
      <c r="H168" s="45">
        <v>3909034.19</v>
      </c>
      <c r="I168" s="38">
        <v>525315.61</v>
      </c>
      <c r="J168" s="38">
        <v>0</v>
      </c>
      <c r="K168" s="38">
        <v>8305660.8899999997</v>
      </c>
      <c r="L168" s="46">
        <v>983.64820000000009</v>
      </c>
      <c r="M168" s="6">
        <f t="shared" si="12"/>
        <v>3935.6663185069615</v>
      </c>
      <c r="N168" s="6">
        <f t="shared" si="9"/>
        <v>3974.0165132208849</v>
      </c>
      <c r="O168" s="6">
        <f t="shared" si="10"/>
        <v>534.04826034348457</v>
      </c>
      <c r="P168" s="6">
        <f t="shared" si="11"/>
        <v>8443.7310920713317</v>
      </c>
    </row>
    <row r="169" spans="1:16" ht="16.5" customHeight="1" x14ac:dyDescent="0.2">
      <c r="A169" s="37" t="s">
        <v>345</v>
      </c>
      <c r="B169" s="37" t="s">
        <v>346</v>
      </c>
      <c r="C169" s="38">
        <v>21534602.82</v>
      </c>
      <c r="D169" s="38">
        <v>3488406.83</v>
      </c>
      <c r="E169" s="38">
        <v>25023009.649999999</v>
      </c>
      <c r="F169" s="38">
        <v>29651552</v>
      </c>
      <c r="G169" s="38">
        <v>5962065.0700000003</v>
      </c>
      <c r="H169" s="45">
        <v>35613617.07</v>
      </c>
      <c r="I169" s="38">
        <v>6223800.2300000004</v>
      </c>
      <c r="J169" s="38">
        <v>3838297.36</v>
      </c>
      <c r="K169" s="38">
        <v>70698724.310000002</v>
      </c>
      <c r="L169" s="46">
        <v>10082.572099999998</v>
      </c>
      <c r="M169" s="6">
        <f t="shared" si="12"/>
        <v>2481.808153893589</v>
      </c>
      <c r="N169" s="6">
        <f t="shared" si="9"/>
        <v>3532.1956259554058</v>
      </c>
      <c r="O169" s="6">
        <f t="shared" si="10"/>
        <v>617.28298774079701</v>
      </c>
      <c r="P169" s="6">
        <f t="shared" si="11"/>
        <v>6631.2867675897915</v>
      </c>
    </row>
    <row r="170" spans="1:16" ht="16.5" customHeight="1" x14ac:dyDescent="0.2">
      <c r="A170" s="37" t="s">
        <v>347</v>
      </c>
      <c r="B170" s="37" t="s">
        <v>348</v>
      </c>
      <c r="C170" s="38">
        <v>2306584.9900000002</v>
      </c>
      <c r="D170" s="38">
        <v>515394.04</v>
      </c>
      <c r="E170" s="38">
        <v>2821979.03</v>
      </c>
      <c r="F170" s="38">
        <v>6077744</v>
      </c>
      <c r="G170" s="38">
        <v>1317372.33</v>
      </c>
      <c r="H170" s="45">
        <v>7395116.3300000001</v>
      </c>
      <c r="I170" s="38">
        <v>1386831.75</v>
      </c>
      <c r="J170" s="38">
        <v>998968.9</v>
      </c>
      <c r="K170" s="38">
        <v>12602896.01</v>
      </c>
      <c r="L170" s="46">
        <v>1720.3263999999999</v>
      </c>
      <c r="M170" s="6">
        <f t="shared" si="12"/>
        <v>1640.3741929438506</v>
      </c>
      <c r="N170" s="6">
        <f t="shared" si="9"/>
        <v>4298.6704906696777</v>
      </c>
      <c r="O170" s="6">
        <f t="shared" si="10"/>
        <v>806.14454908091864</v>
      </c>
      <c r="P170" s="6">
        <f t="shared" si="11"/>
        <v>6745.1892326944471</v>
      </c>
    </row>
    <row r="171" spans="1:16" ht="16.5" customHeight="1" x14ac:dyDescent="0.2">
      <c r="A171" s="37" t="s">
        <v>349</v>
      </c>
      <c r="B171" s="37" t="s">
        <v>350</v>
      </c>
      <c r="C171" s="38">
        <v>2692758.05</v>
      </c>
      <c r="D171" s="38">
        <v>463694.77</v>
      </c>
      <c r="E171" s="38">
        <v>3156452.82</v>
      </c>
      <c r="F171" s="38">
        <v>9532032</v>
      </c>
      <c r="G171" s="38">
        <v>2314022.71</v>
      </c>
      <c r="H171" s="45">
        <v>11846054.710000001</v>
      </c>
      <c r="I171" s="38">
        <v>3280188.21</v>
      </c>
      <c r="J171" s="38">
        <v>7507082.7800000003</v>
      </c>
      <c r="K171" s="38">
        <v>25789778.52</v>
      </c>
      <c r="L171" s="46">
        <v>2323.3843999999999</v>
      </c>
      <c r="M171" s="6">
        <f t="shared" si="12"/>
        <v>1358.5581533559405</v>
      </c>
      <c r="N171" s="6">
        <f t="shared" si="9"/>
        <v>5098.6202326227212</v>
      </c>
      <c r="O171" s="6">
        <f t="shared" si="10"/>
        <v>1411.8146829254772</v>
      </c>
      <c r="P171" s="6">
        <f t="shared" si="11"/>
        <v>7868.9930689041394</v>
      </c>
    </row>
    <row r="172" spans="1:16" ht="16.5" customHeight="1" x14ac:dyDescent="0.2">
      <c r="A172" s="37" t="s">
        <v>351</v>
      </c>
      <c r="B172" s="37" t="s">
        <v>352</v>
      </c>
      <c r="C172" s="38">
        <v>2608115</v>
      </c>
      <c r="D172" s="38">
        <v>556703.66</v>
      </c>
      <c r="E172" s="38">
        <v>3164818.66</v>
      </c>
      <c r="F172" s="38">
        <v>6216232</v>
      </c>
      <c r="G172" s="38">
        <v>1160463.6599999999</v>
      </c>
      <c r="H172" s="45">
        <v>7376695.6600000001</v>
      </c>
      <c r="I172" s="38">
        <v>968149.27</v>
      </c>
      <c r="J172" s="38">
        <v>43375.85</v>
      </c>
      <c r="K172" s="38">
        <v>11553039.439999999</v>
      </c>
      <c r="L172" s="46">
        <v>1771.7820000000002</v>
      </c>
      <c r="M172" s="6">
        <f t="shared" si="12"/>
        <v>1786.2347963801415</v>
      </c>
      <c r="N172" s="6">
        <f t="shared" si="9"/>
        <v>4163.4330069952166</v>
      </c>
      <c r="O172" s="6">
        <f t="shared" si="10"/>
        <v>546.42685725444778</v>
      </c>
      <c r="P172" s="6">
        <f t="shared" si="11"/>
        <v>6496.0946606298057</v>
      </c>
    </row>
    <row r="173" spans="1:16" ht="16.5" customHeight="1" x14ac:dyDescent="0.2">
      <c r="A173" s="37" t="s">
        <v>353</v>
      </c>
      <c r="B173" s="37" t="s">
        <v>354</v>
      </c>
      <c r="C173" s="38">
        <v>209278.84</v>
      </c>
      <c r="D173" s="38">
        <v>137448.85999999999</v>
      </c>
      <c r="E173" s="38">
        <v>346727.7</v>
      </c>
      <c r="F173" s="38">
        <v>531546</v>
      </c>
      <c r="G173" s="38">
        <v>253842.09</v>
      </c>
      <c r="H173" s="45">
        <v>785388.09</v>
      </c>
      <c r="I173" s="38">
        <v>223996.51</v>
      </c>
      <c r="J173" s="38">
        <v>0</v>
      </c>
      <c r="K173" s="38">
        <v>1356112.3</v>
      </c>
      <c r="L173" s="46">
        <v>129.12200000000001</v>
      </c>
      <c r="M173" s="6">
        <f t="shared" si="12"/>
        <v>2685.2720682765134</v>
      </c>
      <c r="N173" s="6">
        <f t="shared" si="9"/>
        <v>6082.5272997630136</v>
      </c>
      <c r="O173" s="6">
        <f t="shared" si="10"/>
        <v>1734.7664224531836</v>
      </c>
      <c r="P173" s="6">
        <f t="shared" si="11"/>
        <v>10502.565790492712</v>
      </c>
    </row>
    <row r="174" spans="1:16" ht="16.5" customHeight="1" x14ac:dyDescent="0.2">
      <c r="A174" s="37" t="s">
        <v>355</v>
      </c>
      <c r="B174" s="37" t="s">
        <v>356</v>
      </c>
      <c r="C174" s="38">
        <v>3089291.47</v>
      </c>
      <c r="D174" s="38">
        <v>662420.05000000005</v>
      </c>
      <c r="E174" s="38">
        <v>3751711.52</v>
      </c>
      <c r="F174" s="38">
        <v>17971277</v>
      </c>
      <c r="G174" s="38">
        <v>4186399.4</v>
      </c>
      <c r="H174" s="45">
        <v>22157676.399999999</v>
      </c>
      <c r="I174" s="38">
        <v>6246733.0499999998</v>
      </c>
      <c r="J174" s="38">
        <v>1946323.58</v>
      </c>
      <c r="K174" s="38">
        <v>34102444.549999997</v>
      </c>
      <c r="L174" s="46">
        <v>4012.1253000000002</v>
      </c>
      <c r="M174" s="6">
        <f t="shared" si="12"/>
        <v>935.09330827728627</v>
      </c>
      <c r="N174" s="6">
        <f t="shared" si="9"/>
        <v>5522.6780679058047</v>
      </c>
      <c r="O174" s="6">
        <f t="shared" si="10"/>
        <v>1556.9635998157883</v>
      </c>
      <c r="P174" s="6">
        <f t="shared" si="11"/>
        <v>8014.7349759988792</v>
      </c>
    </row>
    <row r="175" spans="1:16" ht="16.5" customHeight="1" x14ac:dyDescent="0.2">
      <c r="A175" s="37" t="s">
        <v>357</v>
      </c>
      <c r="B175" s="37" t="s">
        <v>358</v>
      </c>
      <c r="C175" s="38">
        <v>822140.94</v>
      </c>
      <c r="D175" s="38">
        <v>205487.51</v>
      </c>
      <c r="E175" s="38">
        <v>1027628.45</v>
      </c>
      <c r="F175" s="38">
        <v>2745180</v>
      </c>
      <c r="G175" s="38">
        <v>487059.48</v>
      </c>
      <c r="H175" s="45">
        <v>3232239.48</v>
      </c>
      <c r="I175" s="38">
        <v>921496.8</v>
      </c>
      <c r="J175" s="38">
        <v>10409.75</v>
      </c>
      <c r="K175" s="38">
        <v>5191774.4800000004</v>
      </c>
      <c r="L175" s="46">
        <v>703.82120000000009</v>
      </c>
      <c r="M175" s="6">
        <f t="shared" si="12"/>
        <v>1460.0703275206827</v>
      </c>
      <c r="N175" s="6">
        <f t="shared" si="9"/>
        <v>4592.4156305607157</v>
      </c>
      <c r="O175" s="6">
        <f t="shared" si="10"/>
        <v>1309.2768447440912</v>
      </c>
      <c r="P175" s="6">
        <f t="shared" si="11"/>
        <v>7361.7628028254885</v>
      </c>
    </row>
    <row r="176" spans="1:16" ht="16.5" customHeight="1" x14ac:dyDescent="0.2">
      <c r="A176" s="37" t="s">
        <v>359</v>
      </c>
      <c r="B176" s="37" t="s">
        <v>360</v>
      </c>
      <c r="C176" s="38">
        <v>1061667.67</v>
      </c>
      <c r="D176" s="38">
        <v>323714.62</v>
      </c>
      <c r="E176" s="38">
        <v>1385382.29</v>
      </c>
      <c r="F176" s="38">
        <v>2612992</v>
      </c>
      <c r="G176" s="38">
        <v>600557.78</v>
      </c>
      <c r="H176" s="45">
        <v>3213549.78</v>
      </c>
      <c r="I176" s="38">
        <v>1135966.3999999999</v>
      </c>
      <c r="J176" s="38">
        <v>12590.6</v>
      </c>
      <c r="K176" s="38">
        <v>5747489.0700000003</v>
      </c>
      <c r="L176" s="46">
        <v>721.79100000000005</v>
      </c>
      <c r="M176" s="6">
        <f t="shared" si="12"/>
        <v>1919.3676424338901</v>
      </c>
      <c r="N176" s="6">
        <f t="shared" si="9"/>
        <v>4452.1887637834216</v>
      </c>
      <c r="O176" s="6">
        <f t="shared" si="10"/>
        <v>1573.8162432061356</v>
      </c>
      <c r="P176" s="6">
        <f t="shared" si="11"/>
        <v>7945.3726494234488</v>
      </c>
    </row>
    <row r="177" spans="1:18" ht="16.5" customHeight="1" x14ac:dyDescent="0.2">
      <c r="A177" s="37" t="s">
        <v>361</v>
      </c>
      <c r="B177" s="37" t="s">
        <v>362</v>
      </c>
      <c r="C177" s="38">
        <v>812814.05</v>
      </c>
      <c r="D177" s="38">
        <v>173561.78</v>
      </c>
      <c r="E177" s="38">
        <v>986375.83</v>
      </c>
      <c r="F177" s="38">
        <v>5732285</v>
      </c>
      <c r="G177" s="38">
        <v>1110494.92</v>
      </c>
      <c r="H177" s="45">
        <v>6842779.9199999999</v>
      </c>
      <c r="I177" s="38">
        <v>2193369.21</v>
      </c>
      <c r="J177" s="38">
        <v>356055</v>
      </c>
      <c r="K177" s="38">
        <v>10378579.960000001</v>
      </c>
      <c r="L177" s="46">
        <v>1173.0575999999999</v>
      </c>
      <c r="M177" s="6">
        <f t="shared" si="12"/>
        <v>840.8588205728347</v>
      </c>
      <c r="N177" s="6">
        <f t="shared" si="9"/>
        <v>5833.2855266442166</v>
      </c>
      <c r="O177" s="6">
        <f t="shared" si="10"/>
        <v>1869.7881587400313</v>
      </c>
      <c r="P177" s="6">
        <f t="shared" si="11"/>
        <v>8543.9325059570838</v>
      </c>
    </row>
    <row r="178" spans="1:18" ht="15.75" customHeight="1" x14ac:dyDescent="0.2">
      <c r="A178" s="37" t="s">
        <v>363</v>
      </c>
      <c r="B178" s="37" t="s">
        <v>364</v>
      </c>
      <c r="C178" s="40">
        <v>9713876.8599999994</v>
      </c>
      <c r="D178" s="40">
        <v>1111638.28</v>
      </c>
      <c r="E178" s="40">
        <v>10825515.140000001</v>
      </c>
      <c r="F178" s="40">
        <v>8482745</v>
      </c>
      <c r="G178" s="40">
        <v>1755700.17</v>
      </c>
      <c r="H178" s="51">
        <v>10238445.17</v>
      </c>
      <c r="I178" s="40">
        <v>1803856.06</v>
      </c>
      <c r="J178" s="40">
        <v>1287971.43</v>
      </c>
      <c r="K178" s="40">
        <v>24155787.800000001</v>
      </c>
      <c r="L178" s="50">
        <v>3433.3190999999997</v>
      </c>
      <c r="M178" s="41">
        <f t="shared" si="12"/>
        <v>3153.0757336246438</v>
      </c>
      <c r="N178" s="41">
        <f t="shared" si="9"/>
        <v>2982.083771356994</v>
      </c>
      <c r="O178" s="41">
        <f t="shared" si="10"/>
        <v>525.39714703477466</v>
      </c>
      <c r="P178" s="41">
        <f t="shared" si="11"/>
        <v>6660.556652016413</v>
      </c>
    </row>
    <row r="179" spans="1:18" x14ac:dyDescent="0.2">
      <c r="B179" s="9" t="s">
        <v>365</v>
      </c>
      <c r="C179" s="6">
        <f t="shared" ref="C179:J179" si="13">SUM(C3:C178)</f>
        <v>1264614306.4599998</v>
      </c>
      <c r="D179" s="6">
        <f t="shared" si="13"/>
        <v>192030658.7899999</v>
      </c>
      <c r="E179" s="6">
        <f t="shared" si="13"/>
        <v>1456644965.2499995</v>
      </c>
      <c r="F179" s="6">
        <f t="shared" si="13"/>
        <v>1902135334</v>
      </c>
      <c r="G179" s="6">
        <f t="shared" si="13"/>
        <v>402838515.41000015</v>
      </c>
      <c r="H179" s="6">
        <f t="shared" si="13"/>
        <v>2304973849.4100013</v>
      </c>
      <c r="I179" s="6">
        <f t="shared" si="13"/>
        <v>543964967.55999982</v>
      </c>
      <c r="J179" s="6">
        <f t="shared" si="13"/>
        <v>68192214.920000002</v>
      </c>
      <c r="K179" s="42">
        <f>C179+D179+F179+G179+I179+J179</f>
        <v>4373775997.1400003</v>
      </c>
      <c r="L179" s="49">
        <v>569395.61960000021</v>
      </c>
      <c r="M179" s="6">
        <f t="shared" si="12"/>
        <v>2558.2300163694463</v>
      </c>
      <c r="N179" s="6">
        <f t="shared" si="9"/>
        <v>4048.1060444919526</v>
      </c>
      <c r="O179" s="6">
        <f t="shared" si="10"/>
        <v>955.33746455958794</v>
      </c>
      <c r="P179" s="6">
        <f t="shared" si="11"/>
        <v>7561.6735254209862</v>
      </c>
      <c r="Q179" s="6"/>
      <c r="R179" s="6"/>
    </row>
    <row r="180" spans="1:18" x14ac:dyDescent="0.2">
      <c r="N180" s="43"/>
      <c r="O180" s="6"/>
      <c r="P180" s="6"/>
      <c r="Q180" s="6"/>
      <c r="R180" s="6"/>
    </row>
    <row r="181" spans="1:18" x14ac:dyDescent="0.2">
      <c r="N181" s="43"/>
      <c r="O181" s="6"/>
      <c r="P181" s="6"/>
      <c r="Q181" s="6"/>
      <c r="R181" s="6"/>
    </row>
    <row r="182" spans="1:18" x14ac:dyDescent="0.2">
      <c r="N182" s="43"/>
      <c r="O182" s="6"/>
      <c r="P182" s="6"/>
      <c r="Q182" s="6"/>
      <c r="R182" s="6"/>
    </row>
    <row r="183" spans="1:18" x14ac:dyDescent="0.2">
      <c r="A183" s="8" t="s">
        <v>568</v>
      </c>
      <c r="N183" s="43"/>
      <c r="O183" s="6"/>
      <c r="P183" s="6"/>
      <c r="Q183" s="6"/>
      <c r="R183" s="6"/>
    </row>
    <row r="184" spans="1:18" x14ac:dyDescent="0.2">
      <c r="A184" s="8" t="s">
        <v>569</v>
      </c>
      <c r="N184" s="43"/>
      <c r="O184" s="6"/>
      <c r="P184" s="6"/>
      <c r="Q184" s="6"/>
      <c r="R184" s="6"/>
    </row>
    <row r="185" spans="1:18" x14ac:dyDescent="0.2">
      <c r="A185" s="8" t="s">
        <v>570</v>
      </c>
      <c r="B185" s="26">
        <v>39049</v>
      </c>
      <c r="N185" s="43"/>
      <c r="O185" s="6"/>
      <c r="P185" s="6"/>
      <c r="Q185" s="6"/>
      <c r="R185" s="6"/>
    </row>
    <row r="186" spans="1:18" x14ac:dyDescent="0.2">
      <c r="A186" s="8" t="s">
        <v>571</v>
      </c>
      <c r="N186" s="43"/>
      <c r="O186" s="6"/>
      <c r="P186" s="6"/>
      <c r="Q186" s="6"/>
      <c r="R186" s="6"/>
    </row>
    <row r="187" spans="1:18" x14ac:dyDescent="0.2">
      <c r="A187" s="8" t="s">
        <v>572</v>
      </c>
      <c r="N187" s="43"/>
      <c r="O187" s="6"/>
      <c r="P187" s="6"/>
      <c r="Q187" s="6"/>
      <c r="R187" s="6"/>
    </row>
    <row r="188" spans="1:18" x14ac:dyDescent="0.2">
      <c r="N188" s="43"/>
      <c r="O188" s="6"/>
      <c r="P188" s="6"/>
      <c r="Q188" s="6"/>
      <c r="R188" s="6"/>
    </row>
    <row r="189" spans="1:18" x14ac:dyDescent="0.2">
      <c r="N189" s="43"/>
      <c r="O189" s="6"/>
      <c r="P189" s="6"/>
      <c r="Q189" s="6"/>
      <c r="R189" s="6"/>
    </row>
    <row r="190" spans="1:18" x14ac:dyDescent="0.2">
      <c r="N190" s="43"/>
      <c r="O190" s="6"/>
      <c r="P190" s="6"/>
      <c r="Q190" s="6"/>
      <c r="R190" s="6"/>
    </row>
    <row r="191" spans="1:18" x14ac:dyDescent="0.2">
      <c r="N191" s="43"/>
      <c r="O191" s="6"/>
      <c r="P191" s="6"/>
      <c r="Q191" s="6"/>
      <c r="R191" s="6"/>
    </row>
    <row r="192" spans="1:18" x14ac:dyDescent="0.2">
      <c r="N192" s="43"/>
      <c r="O192" s="6"/>
      <c r="P192" s="6"/>
      <c r="Q192" s="6"/>
      <c r="R192" s="6"/>
    </row>
    <row r="193" spans="14:18" x14ac:dyDescent="0.2">
      <c r="N193" s="43"/>
      <c r="O193" s="6"/>
      <c r="P193" s="6"/>
      <c r="Q193" s="6"/>
      <c r="R193" s="6"/>
    </row>
    <row r="194" spans="14:18" x14ac:dyDescent="0.2">
      <c r="N194" s="43"/>
      <c r="O194" s="6"/>
      <c r="P194" s="6"/>
      <c r="Q194" s="6"/>
      <c r="R194" s="6"/>
    </row>
    <row r="195" spans="14:18" x14ac:dyDescent="0.2">
      <c r="N195" s="43"/>
      <c r="O195" s="6"/>
      <c r="P195" s="6"/>
      <c r="Q195" s="6"/>
      <c r="R195" s="6"/>
    </row>
    <row r="196" spans="14:18" x14ac:dyDescent="0.2">
      <c r="N196" s="43"/>
      <c r="O196" s="6"/>
      <c r="P196" s="6"/>
      <c r="Q196" s="6"/>
      <c r="R196" s="6"/>
    </row>
    <row r="197" spans="14:18" x14ac:dyDescent="0.2">
      <c r="N197" s="43"/>
      <c r="O197" s="6"/>
      <c r="P197" s="6"/>
      <c r="Q197" s="6"/>
      <c r="R197" s="6"/>
    </row>
    <row r="198" spans="14:18" x14ac:dyDescent="0.2">
      <c r="N198" s="43"/>
      <c r="O198" s="6"/>
      <c r="P198" s="6"/>
      <c r="Q198" s="6"/>
      <c r="R198" s="6"/>
    </row>
    <row r="199" spans="14:18" x14ac:dyDescent="0.2">
      <c r="N199" s="43"/>
      <c r="O199" s="6"/>
      <c r="P199" s="6"/>
      <c r="Q199" s="6"/>
      <c r="R199" s="6"/>
    </row>
    <row r="200" spans="14:18" x14ac:dyDescent="0.2">
      <c r="N200" s="43"/>
      <c r="O200" s="6"/>
      <c r="P200" s="6"/>
      <c r="Q200" s="6"/>
      <c r="R200" s="6"/>
    </row>
    <row r="201" spans="14:18" x14ac:dyDescent="0.2">
      <c r="N201" s="43"/>
      <c r="O201" s="6"/>
      <c r="P201" s="6"/>
      <c r="Q201" s="6"/>
      <c r="R201" s="6"/>
    </row>
    <row r="202" spans="14:18" x14ac:dyDescent="0.2">
      <c r="N202" s="43"/>
      <c r="O202" s="6"/>
      <c r="P202" s="6"/>
      <c r="Q202" s="6"/>
      <c r="R202" s="6"/>
    </row>
    <row r="203" spans="14:18" x14ac:dyDescent="0.2">
      <c r="N203" s="43"/>
      <c r="O203" s="6"/>
      <c r="P203" s="6"/>
      <c r="Q203" s="6"/>
      <c r="R203" s="6"/>
    </row>
    <row r="204" spans="14:18" x14ac:dyDescent="0.2">
      <c r="N204" s="43"/>
      <c r="O204" s="6"/>
      <c r="P204" s="6"/>
      <c r="Q204" s="6"/>
      <c r="R204" s="6"/>
    </row>
    <row r="205" spans="14:18" x14ac:dyDescent="0.2">
      <c r="N205" s="43"/>
      <c r="O205" s="6"/>
      <c r="P205" s="6"/>
      <c r="Q205" s="6"/>
      <c r="R205" s="6"/>
    </row>
    <row r="206" spans="14:18" x14ac:dyDescent="0.2">
      <c r="N206" s="43"/>
      <c r="O206" s="6"/>
      <c r="P206" s="6"/>
      <c r="Q206" s="6"/>
      <c r="R206" s="6"/>
    </row>
    <row r="207" spans="14:18" x14ac:dyDescent="0.2">
      <c r="N207" s="43"/>
      <c r="O207" s="6"/>
      <c r="P207" s="6"/>
      <c r="Q207" s="6"/>
      <c r="R207" s="6"/>
    </row>
    <row r="208" spans="14:18" x14ac:dyDescent="0.2">
      <c r="N208" s="43"/>
      <c r="O208" s="6"/>
      <c r="P208" s="6"/>
      <c r="Q208" s="6"/>
      <c r="R208" s="6"/>
    </row>
    <row r="209" spans="14:18" x14ac:dyDescent="0.2">
      <c r="N209" s="43"/>
      <c r="O209" s="6"/>
      <c r="P209" s="6"/>
      <c r="Q209" s="6"/>
      <c r="R209" s="6"/>
    </row>
    <row r="210" spans="14:18" x14ac:dyDescent="0.2">
      <c r="N210" s="43"/>
      <c r="O210" s="6"/>
      <c r="P210" s="6"/>
      <c r="Q210" s="6"/>
      <c r="R210" s="6"/>
    </row>
    <row r="211" spans="14:18" x14ac:dyDescent="0.2">
      <c r="N211" s="43"/>
      <c r="O211" s="6"/>
      <c r="P211" s="6"/>
      <c r="Q211" s="6"/>
      <c r="R211" s="6"/>
    </row>
    <row r="212" spans="14:18" x14ac:dyDescent="0.2">
      <c r="N212" s="43"/>
      <c r="O212" s="6"/>
      <c r="P212" s="6"/>
      <c r="Q212" s="6"/>
      <c r="R212" s="6"/>
    </row>
    <row r="213" spans="14:18" x14ac:dyDescent="0.2">
      <c r="N213" s="43"/>
      <c r="O213" s="6"/>
      <c r="P213" s="6"/>
      <c r="Q213" s="6"/>
      <c r="R213" s="6"/>
    </row>
    <row r="214" spans="14:18" x14ac:dyDescent="0.2">
      <c r="N214" s="43"/>
      <c r="O214" s="6"/>
      <c r="P214" s="6"/>
      <c r="Q214" s="6"/>
      <c r="R214" s="6"/>
    </row>
    <row r="215" spans="14:18" x14ac:dyDescent="0.2">
      <c r="N215" s="43"/>
      <c r="O215" s="6"/>
      <c r="P215" s="6"/>
      <c r="Q215" s="6"/>
      <c r="R215" s="6"/>
    </row>
    <row r="216" spans="14:18" x14ac:dyDescent="0.2">
      <c r="N216" s="43"/>
      <c r="O216" s="6"/>
      <c r="P216" s="6"/>
      <c r="Q216" s="6"/>
      <c r="R216" s="6"/>
    </row>
    <row r="217" spans="14:18" x14ac:dyDescent="0.2">
      <c r="N217" s="43"/>
      <c r="O217" s="6"/>
      <c r="P217" s="6"/>
      <c r="Q217" s="6"/>
      <c r="R217" s="6"/>
    </row>
    <row r="218" spans="14:18" x14ac:dyDescent="0.2">
      <c r="N218" s="43"/>
      <c r="O218" s="6"/>
      <c r="P218" s="6"/>
      <c r="Q218" s="6"/>
      <c r="R218" s="6"/>
    </row>
    <row r="219" spans="14:18" x14ac:dyDescent="0.2">
      <c r="N219" s="43"/>
      <c r="O219" s="6"/>
      <c r="P219" s="6"/>
      <c r="Q219" s="6"/>
      <c r="R219" s="6"/>
    </row>
    <row r="220" spans="14:18" x14ac:dyDescent="0.2">
      <c r="N220" s="43"/>
      <c r="O220" s="6"/>
      <c r="P220" s="6"/>
      <c r="Q220" s="6"/>
      <c r="R220" s="6"/>
    </row>
    <row r="221" spans="14:18" x14ac:dyDescent="0.2">
      <c r="N221" s="43"/>
      <c r="O221" s="6"/>
      <c r="P221" s="6"/>
      <c r="Q221" s="6"/>
      <c r="R221" s="6"/>
    </row>
    <row r="222" spans="14:18" x14ac:dyDescent="0.2">
      <c r="N222" s="43"/>
      <c r="O222" s="6"/>
      <c r="P222" s="6"/>
      <c r="Q222" s="6"/>
      <c r="R222" s="6"/>
    </row>
    <row r="223" spans="14:18" x14ac:dyDescent="0.2">
      <c r="N223" s="43"/>
      <c r="O223" s="6"/>
      <c r="P223" s="6"/>
      <c r="Q223" s="6"/>
      <c r="R223" s="6"/>
    </row>
    <row r="224" spans="14:18" x14ac:dyDescent="0.2">
      <c r="N224" s="43"/>
      <c r="O224" s="6"/>
      <c r="P224" s="6"/>
      <c r="Q224" s="6"/>
      <c r="R224" s="6"/>
    </row>
    <row r="225" spans="14:18" x14ac:dyDescent="0.2">
      <c r="N225" s="43"/>
      <c r="O225" s="6"/>
      <c r="P225" s="6"/>
      <c r="Q225" s="6"/>
      <c r="R225" s="6"/>
    </row>
    <row r="226" spans="14:18" x14ac:dyDescent="0.2">
      <c r="N226" s="43"/>
      <c r="O226" s="6"/>
      <c r="P226" s="6"/>
      <c r="Q226" s="6"/>
      <c r="R226" s="6"/>
    </row>
    <row r="227" spans="14:18" x14ac:dyDescent="0.2">
      <c r="N227" s="43"/>
      <c r="O227" s="6"/>
      <c r="P227" s="6"/>
      <c r="Q227" s="6"/>
      <c r="R227" s="6"/>
    </row>
    <row r="228" spans="14:18" x14ac:dyDescent="0.2">
      <c r="N228" s="43"/>
      <c r="O228" s="6"/>
      <c r="P228" s="6"/>
      <c r="Q228" s="6"/>
      <c r="R228" s="6"/>
    </row>
    <row r="229" spans="14:18" x14ac:dyDescent="0.2">
      <c r="N229" s="43"/>
      <c r="O229" s="6"/>
      <c r="P229" s="6"/>
      <c r="Q229" s="6"/>
      <c r="R229" s="6"/>
    </row>
    <row r="230" spans="14:18" x14ac:dyDescent="0.2">
      <c r="N230" s="43"/>
      <c r="O230" s="6"/>
      <c r="P230" s="6"/>
      <c r="Q230" s="6"/>
      <c r="R230" s="6"/>
    </row>
    <row r="231" spans="14:18" x14ac:dyDescent="0.2">
      <c r="N231" s="43"/>
      <c r="O231" s="6"/>
      <c r="P231" s="6"/>
      <c r="Q231" s="6"/>
      <c r="R231" s="6"/>
    </row>
    <row r="232" spans="14:18" x14ac:dyDescent="0.2">
      <c r="N232" s="43"/>
      <c r="O232" s="6"/>
      <c r="P232" s="6"/>
      <c r="Q232" s="6"/>
      <c r="R232" s="6"/>
    </row>
    <row r="233" spans="14:18" x14ac:dyDescent="0.2">
      <c r="N233" s="43"/>
      <c r="O233" s="6"/>
      <c r="P233" s="6"/>
      <c r="Q233" s="6"/>
      <c r="R233" s="6"/>
    </row>
    <row r="234" spans="14:18" x14ac:dyDescent="0.2">
      <c r="N234" s="43"/>
      <c r="O234" s="6"/>
      <c r="P234" s="6"/>
      <c r="Q234" s="6"/>
      <c r="R234" s="6"/>
    </row>
    <row r="235" spans="14:18" x14ac:dyDescent="0.2">
      <c r="N235" s="43"/>
      <c r="O235" s="6"/>
      <c r="P235" s="6"/>
      <c r="Q235" s="6"/>
      <c r="R235" s="6"/>
    </row>
    <row r="236" spans="14:18" x14ac:dyDescent="0.2">
      <c r="N236" s="43"/>
      <c r="O236" s="6"/>
      <c r="P236" s="6"/>
      <c r="Q236" s="6"/>
      <c r="R236" s="6"/>
    </row>
    <row r="237" spans="14:18" x14ac:dyDescent="0.2">
      <c r="N237" s="43"/>
      <c r="O237" s="6"/>
      <c r="P237" s="6"/>
      <c r="Q237" s="6"/>
      <c r="R237" s="6"/>
    </row>
    <row r="238" spans="14:18" x14ac:dyDescent="0.2">
      <c r="N238" s="43"/>
      <c r="O238" s="6"/>
      <c r="P238" s="6"/>
      <c r="Q238" s="6"/>
      <c r="R238" s="6"/>
    </row>
    <row r="239" spans="14:18" x14ac:dyDescent="0.2">
      <c r="N239" s="43"/>
      <c r="O239" s="6"/>
      <c r="P239" s="6"/>
      <c r="Q239" s="6"/>
      <c r="R239" s="6"/>
    </row>
    <row r="240" spans="14:18" x14ac:dyDescent="0.2">
      <c r="N240" s="43"/>
      <c r="O240" s="6"/>
      <c r="P240" s="6"/>
      <c r="Q240" s="6"/>
      <c r="R240" s="6"/>
    </row>
    <row r="241" spans="14:18" x14ac:dyDescent="0.2">
      <c r="N241" s="43"/>
      <c r="O241" s="6"/>
      <c r="P241" s="6"/>
      <c r="Q241" s="6"/>
      <c r="R241" s="6"/>
    </row>
    <row r="242" spans="14:18" x14ac:dyDescent="0.2">
      <c r="N242" s="43"/>
      <c r="O242" s="6"/>
      <c r="P242" s="6"/>
      <c r="Q242" s="6"/>
      <c r="R242" s="6"/>
    </row>
    <row r="243" spans="14:18" x14ac:dyDescent="0.2">
      <c r="N243" s="43"/>
      <c r="O243" s="6"/>
      <c r="P243" s="6"/>
      <c r="Q243" s="6"/>
      <c r="R243" s="6"/>
    </row>
    <row r="244" spans="14:18" x14ac:dyDescent="0.2">
      <c r="N244" s="43"/>
      <c r="O244" s="6"/>
      <c r="P244" s="6"/>
      <c r="Q244" s="6"/>
      <c r="R244" s="6"/>
    </row>
    <row r="245" spans="14:18" x14ac:dyDescent="0.2">
      <c r="N245" s="43"/>
      <c r="O245" s="6"/>
      <c r="P245" s="6"/>
      <c r="Q245" s="6"/>
      <c r="R245" s="6"/>
    </row>
    <row r="246" spans="14:18" x14ac:dyDescent="0.2">
      <c r="N246" s="43"/>
      <c r="O246" s="6"/>
      <c r="P246" s="6"/>
      <c r="Q246" s="6"/>
      <c r="R246" s="6"/>
    </row>
    <row r="247" spans="14:18" x14ac:dyDescent="0.2">
      <c r="N247" s="43"/>
      <c r="O247" s="6"/>
      <c r="P247" s="6"/>
      <c r="Q247" s="6"/>
      <c r="R247" s="6"/>
    </row>
    <row r="248" spans="14:18" x14ac:dyDescent="0.2">
      <c r="N248" s="43"/>
      <c r="O248" s="6"/>
      <c r="P248" s="6"/>
      <c r="Q248" s="6"/>
      <c r="R248" s="6"/>
    </row>
    <row r="249" spans="14:18" x14ac:dyDescent="0.2">
      <c r="N249" s="43"/>
      <c r="O249" s="6"/>
      <c r="P249" s="6"/>
      <c r="Q249" s="6"/>
      <c r="R249" s="6"/>
    </row>
    <row r="250" spans="14:18" x14ac:dyDescent="0.2">
      <c r="N250" s="43"/>
      <c r="O250" s="6"/>
      <c r="P250" s="6"/>
      <c r="Q250" s="6"/>
      <c r="R250" s="6"/>
    </row>
    <row r="251" spans="14:18" x14ac:dyDescent="0.2">
      <c r="N251" s="43"/>
      <c r="O251" s="6"/>
      <c r="P251" s="6"/>
      <c r="Q251" s="6"/>
      <c r="R251" s="6"/>
    </row>
    <row r="252" spans="14:18" x14ac:dyDescent="0.2">
      <c r="N252" s="43"/>
      <c r="O252" s="6"/>
      <c r="P252" s="6"/>
      <c r="Q252" s="6"/>
      <c r="R252" s="6"/>
    </row>
    <row r="253" spans="14:18" x14ac:dyDescent="0.2">
      <c r="N253" s="43"/>
      <c r="O253" s="6"/>
      <c r="P253" s="6"/>
      <c r="Q253" s="6"/>
      <c r="R253" s="6"/>
    </row>
    <row r="254" spans="14:18" x14ac:dyDescent="0.2">
      <c r="N254" s="43"/>
      <c r="O254" s="6"/>
      <c r="P254" s="6"/>
      <c r="Q254" s="6"/>
      <c r="R254" s="6"/>
    </row>
    <row r="255" spans="14:18" x14ac:dyDescent="0.2">
      <c r="N255" s="43"/>
      <c r="O255" s="6"/>
      <c r="P255" s="6"/>
      <c r="Q255" s="6"/>
      <c r="R255" s="6"/>
    </row>
    <row r="256" spans="14:18" x14ac:dyDescent="0.2">
      <c r="N256" s="43"/>
      <c r="O256" s="6"/>
      <c r="P256" s="6"/>
      <c r="Q256" s="6"/>
      <c r="R256" s="6"/>
    </row>
    <row r="257" spans="14:18" x14ac:dyDescent="0.2">
      <c r="N257" s="43"/>
      <c r="O257" s="6"/>
      <c r="P257" s="6"/>
      <c r="Q257" s="6"/>
      <c r="R257" s="6"/>
    </row>
    <row r="258" spans="14:18" x14ac:dyDescent="0.2">
      <c r="N258" s="43"/>
      <c r="O258" s="6"/>
      <c r="P258" s="6"/>
      <c r="Q258" s="6"/>
      <c r="R258" s="6"/>
    </row>
    <row r="259" spans="14:18" x14ac:dyDescent="0.2">
      <c r="N259" s="43"/>
      <c r="O259" s="6"/>
      <c r="P259" s="6"/>
      <c r="Q259" s="6"/>
      <c r="R259" s="6"/>
    </row>
    <row r="260" spans="14:18" x14ac:dyDescent="0.2">
      <c r="N260" s="43"/>
      <c r="O260" s="6"/>
      <c r="P260" s="6"/>
      <c r="Q260" s="6"/>
      <c r="R260" s="6"/>
    </row>
    <row r="261" spans="14:18" x14ac:dyDescent="0.2">
      <c r="N261" s="43"/>
      <c r="O261" s="6"/>
      <c r="P261" s="6"/>
      <c r="Q261" s="6"/>
      <c r="R261" s="6"/>
    </row>
    <row r="262" spans="14:18" x14ac:dyDescent="0.2">
      <c r="N262" s="43"/>
      <c r="O262" s="6"/>
      <c r="P262" s="6"/>
      <c r="Q262" s="6"/>
      <c r="R262" s="6"/>
    </row>
    <row r="263" spans="14:18" x14ac:dyDescent="0.2">
      <c r="N263" s="43"/>
      <c r="O263" s="6"/>
      <c r="P263" s="6"/>
      <c r="Q263" s="6"/>
      <c r="R263" s="6"/>
    </row>
    <row r="264" spans="14:18" x14ac:dyDescent="0.2">
      <c r="N264" s="43"/>
      <c r="O264" s="6"/>
      <c r="P264" s="6"/>
      <c r="Q264" s="6"/>
      <c r="R264" s="6"/>
    </row>
    <row r="265" spans="14:18" x14ac:dyDescent="0.2">
      <c r="N265" s="43"/>
      <c r="O265" s="6"/>
      <c r="P265" s="6"/>
      <c r="Q265" s="6"/>
      <c r="R265" s="6"/>
    </row>
    <row r="266" spans="14:18" x14ac:dyDescent="0.2">
      <c r="N266" s="43"/>
      <c r="O266" s="6"/>
      <c r="P266" s="6"/>
      <c r="Q266" s="6"/>
      <c r="R266" s="6"/>
    </row>
    <row r="267" spans="14:18" x14ac:dyDescent="0.2">
      <c r="N267" s="43"/>
      <c r="O267" s="6"/>
      <c r="P267" s="6"/>
      <c r="Q267" s="6"/>
      <c r="R267" s="6"/>
    </row>
    <row r="268" spans="14:18" x14ac:dyDescent="0.2">
      <c r="N268" s="43"/>
      <c r="O268" s="6"/>
      <c r="P268" s="6"/>
      <c r="Q268" s="6"/>
      <c r="R268" s="6"/>
    </row>
    <row r="269" spans="14:18" x14ac:dyDescent="0.2">
      <c r="N269" s="43"/>
      <c r="O269" s="6"/>
      <c r="P269" s="6"/>
      <c r="Q269" s="6"/>
      <c r="R269" s="6"/>
    </row>
    <row r="270" spans="14:18" x14ac:dyDescent="0.2">
      <c r="N270" s="43"/>
      <c r="O270" s="6"/>
      <c r="P270" s="6"/>
      <c r="Q270" s="6"/>
      <c r="R270" s="6"/>
    </row>
    <row r="271" spans="14:18" x14ac:dyDescent="0.2">
      <c r="N271" s="43"/>
      <c r="O271" s="6"/>
      <c r="P271" s="6"/>
      <c r="Q271" s="6"/>
      <c r="R271" s="6"/>
    </row>
    <row r="272" spans="14:18" x14ac:dyDescent="0.2">
      <c r="N272" s="43"/>
      <c r="O272" s="6"/>
      <c r="P272" s="6"/>
      <c r="Q272" s="6"/>
      <c r="R272" s="6"/>
    </row>
    <row r="273" spans="14:18" x14ac:dyDescent="0.2">
      <c r="N273" s="43"/>
      <c r="O273" s="6"/>
      <c r="P273" s="6"/>
      <c r="Q273" s="6"/>
      <c r="R273" s="6"/>
    </row>
    <row r="274" spans="14:18" x14ac:dyDescent="0.2">
      <c r="N274" s="43"/>
      <c r="O274" s="6"/>
      <c r="P274" s="6"/>
      <c r="Q274" s="6"/>
      <c r="R274" s="6"/>
    </row>
    <row r="275" spans="14:18" x14ac:dyDescent="0.2">
      <c r="N275" s="43"/>
      <c r="O275" s="6"/>
      <c r="P275" s="6"/>
      <c r="Q275" s="6"/>
      <c r="R275" s="6"/>
    </row>
    <row r="276" spans="14:18" x14ac:dyDescent="0.2">
      <c r="N276" s="43"/>
      <c r="O276" s="6"/>
      <c r="P276" s="6"/>
      <c r="Q276" s="6"/>
      <c r="R276" s="6"/>
    </row>
    <row r="277" spans="14:18" x14ac:dyDescent="0.2">
      <c r="N277" s="43"/>
      <c r="O277" s="6"/>
      <c r="P277" s="6"/>
      <c r="Q277" s="6"/>
      <c r="R277" s="6"/>
    </row>
    <row r="278" spans="14:18" x14ac:dyDescent="0.2">
      <c r="N278" s="43"/>
      <c r="O278" s="6"/>
      <c r="P278" s="6"/>
      <c r="Q278" s="6"/>
      <c r="R278" s="6"/>
    </row>
    <row r="279" spans="14:18" x14ac:dyDescent="0.2">
      <c r="N279" s="43"/>
      <c r="O279" s="6"/>
      <c r="P279" s="6"/>
      <c r="Q279" s="6"/>
      <c r="R279" s="6"/>
    </row>
    <row r="280" spans="14:18" x14ac:dyDescent="0.2">
      <c r="N280" s="43"/>
      <c r="O280" s="6"/>
      <c r="P280" s="6"/>
      <c r="Q280" s="6"/>
      <c r="R280" s="6"/>
    </row>
    <row r="281" spans="14:18" x14ac:dyDescent="0.2">
      <c r="N281" s="43"/>
      <c r="O281" s="6"/>
      <c r="P281" s="6"/>
      <c r="Q281" s="6"/>
      <c r="R281" s="6"/>
    </row>
    <row r="282" spans="14:18" x14ac:dyDescent="0.2">
      <c r="N282" s="43"/>
      <c r="O282" s="6"/>
      <c r="P282" s="6"/>
      <c r="Q282" s="6"/>
      <c r="R282" s="6"/>
    </row>
    <row r="283" spans="14:18" x14ac:dyDescent="0.2">
      <c r="N283" s="43"/>
      <c r="O283" s="6"/>
      <c r="P283" s="6"/>
      <c r="Q283" s="6"/>
      <c r="R283" s="6"/>
    </row>
    <row r="284" spans="14:18" x14ac:dyDescent="0.2">
      <c r="N284" s="43"/>
      <c r="O284" s="6"/>
      <c r="P284" s="6"/>
      <c r="Q284" s="6"/>
      <c r="R284" s="6"/>
    </row>
    <row r="285" spans="14:18" x14ac:dyDescent="0.2">
      <c r="N285" s="43"/>
      <c r="O285" s="6"/>
      <c r="P285" s="6"/>
      <c r="Q285" s="6"/>
      <c r="R285" s="6"/>
    </row>
    <row r="286" spans="14:18" x14ac:dyDescent="0.2">
      <c r="N286" s="43"/>
      <c r="O286" s="6"/>
      <c r="P286" s="6"/>
      <c r="Q286" s="6"/>
      <c r="R286" s="6"/>
    </row>
    <row r="287" spans="14:18" x14ac:dyDescent="0.2">
      <c r="N287" s="43"/>
      <c r="O287" s="6"/>
      <c r="P287" s="6"/>
      <c r="Q287" s="6"/>
      <c r="R287" s="6"/>
    </row>
    <row r="288" spans="14:18" x14ac:dyDescent="0.2">
      <c r="N288" s="43"/>
      <c r="O288" s="6"/>
      <c r="P288" s="6"/>
      <c r="Q288" s="6"/>
      <c r="R288" s="6"/>
    </row>
    <row r="289" spans="14:18" x14ac:dyDescent="0.2">
      <c r="N289" s="43"/>
      <c r="O289" s="6"/>
      <c r="P289" s="6"/>
      <c r="Q289" s="6"/>
      <c r="R289" s="6"/>
    </row>
    <row r="290" spans="14:18" x14ac:dyDescent="0.2">
      <c r="N290" s="43"/>
      <c r="O290" s="6"/>
      <c r="P290" s="6"/>
      <c r="Q290" s="6"/>
      <c r="R290" s="6"/>
    </row>
    <row r="291" spans="14:18" x14ac:dyDescent="0.2">
      <c r="N291" s="43"/>
      <c r="O291" s="6"/>
      <c r="P291" s="6"/>
      <c r="Q291" s="6"/>
      <c r="R291" s="6"/>
    </row>
    <row r="292" spans="14:18" x14ac:dyDescent="0.2">
      <c r="N292" s="43"/>
      <c r="O292" s="6"/>
      <c r="P292" s="6"/>
      <c r="Q292" s="6"/>
      <c r="R292" s="6"/>
    </row>
    <row r="293" spans="14:18" x14ac:dyDescent="0.2">
      <c r="N293" s="43"/>
      <c r="O293" s="6"/>
      <c r="P293" s="6"/>
      <c r="Q293" s="6"/>
      <c r="R293" s="6"/>
    </row>
    <row r="294" spans="14:18" x14ac:dyDescent="0.2">
      <c r="N294" s="43"/>
      <c r="O294" s="6"/>
      <c r="P294" s="6"/>
      <c r="Q294" s="6"/>
      <c r="R294" s="6"/>
    </row>
    <row r="295" spans="14:18" x14ac:dyDescent="0.2">
      <c r="N295" s="43"/>
      <c r="O295" s="6"/>
      <c r="P295" s="6"/>
      <c r="Q295" s="6"/>
      <c r="R295" s="6"/>
    </row>
    <row r="296" spans="14:18" x14ac:dyDescent="0.2">
      <c r="N296" s="43"/>
      <c r="O296" s="6"/>
      <c r="P296" s="6"/>
      <c r="Q296" s="6"/>
      <c r="R296" s="6"/>
    </row>
    <row r="297" spans="14:18" x14ac:dyDescent="0.2">
      <c r="N297" s="43"/>
      <c r="O297" s="6"/>
      <c r="P297" s="6"/>
      <c r="Q297" s="6"/>
      <c r="R297" s="6"/>
    </row>
    <row r="298" spans="14:18" x14ac:dyDescent="0.2">
      <c r="N298" s="43"/>
      <c r="O298" s="6"/>
      <c r="P298" s="6"/>
      <c r="Q298" s="6"/>
      <c r="R298" s="6"/>
    </row>
    <row r="299" spans="14:18" x14ac:dyDescent="0.2">
      <c r="N299" s="43"/>
      <c r="O299" s="6"/>
      <c r="P299" s="6"/>
      <c r="Q299" s="6"/>
      <c r="R299" s="6"/>
    </row>
    <row r="300" spans="14:18" x14ac:dyDescent="0.2">
      <c r="N300" s="43"/>
      <c r="O300" s="6"/>
      <c r="P300" s="6"/>
      <c r="Q300" s="6"/>
      <c r="R300" s="6"/>
    </row>
    <row r="301" spans="14:18" x14ac:dyDescent="0.2">
      <c r="N301" s="43"/>
      <c r="O301" s="6"/>
      <c r="P301" s="6"/>
      <c r="Q301" s="6"/>
      <c r="R301" s="6"/>
    </row>
    <row r="302" spans="14:18" x14ac:dyDescent="0.2">
      <c r="N302" s="43"/>
      <c r="O302" s="6"/>
      <c r="P302" s="6"/>
      <c r="Q302" s="6"/>
      <c r="R302" s="6"/>
    </row>
    <row r="303" spans="14:18" x14ac:dyDescent="0.2">
      <c r="N303" s="43"/>
      <c r="O303" s="6"/>
      <c r="P303" s="6"/>
      <c r="Q303" s="6"/>
      <c r="R303" s="6"/>
    </row>
    <row r="304" spans="14:18" x14ac:dyDescent="0.2">
      <c r="N304" s="43"/>
      <c r="O304" s="6"/>
      <c r="P304" s="6"/>
      <c r="Q304" s="6"/>
      <c r="R304" s="6"/>
    </row>
    <row r="305" spans="14:18" x14ac:dyDescent="0.2">
      <c r="N305" s="43"/>
      <c r="O305" s="6"/>
      <c r="P305" s="6"/>
      <c r="Q305" s="6"/>
      <c r="R305" s="6"/>
    </row>
    <row r="306" spans="14:18" x14ac:dyDescent="0.2">
      <c r="N306" s="43"/>
      <c r="O306" s="6"/>
      <c r="P306" s="6"/>
      <c r="Q306" s="6"/>
      <c r="R306" s="6"/>
    </row>
    <row r="307" spans="14:18" x14ac:dyDescent="0.2">
      <c r="N307" s="43"/>
      <c r="O307" s="6"/>
      <c r="P307" s="6"/>
      <c r="Q307" s="6"/>
      <c r="R307" s="6"/>
    </row>
    <row r="308" spans="14:18" x14ac:dyDescent="0.2">
      <c r="N308" s="43"/>
      <c r="O308" s="6"/>
      <c r="P308" s="6"/>
      <c r="Q308" s="6"/>
      <c r="R308" s="6"/>
    </row>
    <row r="309" spans="14:18" x14ac:dyDescent="0.2">
      <c r="N309" s="43"/>
      <c r="O309" s="6"/>
      <c r="P309" s="6"/>
      <c r="Q309" s="6"/>
      <c r="R309" s="6"/>
    </row>
    <row r="310" spans="14:18" x14ac:dyDescent="0.2">
      <c r="N310" s="43"/>
      <c r="O310" s="6"/>
      <c r="P310" s="6"/>
      <c r="Q310" s="6"/>
      <c r="R310" s="6"/>
    </row>
    <row r="311" spans="14:18" x14ac:dyDescent="0.2">
      <c r="N311" s="43"/>
      <c r="O311" s="6"/>
      <c r="P311" s="6"/>
      <c r="Q311" s="6"/>
      <c r="R311" s="6"/>
    </row>
    <row r="312" spans="14:18" x14ac:dyDescent="0.2">
      <c r="N312" s="43"/>
      <c r="O312" s="6"/>
      <c r="P312" s="6"/>
      <c r="Q312" s="6"/>
      <c r="R312" s="6"/>
    </row>
    <row r="313" spans="14:18" x14ac:dyDescent="0.2">
      <c r="N313" s="43"/>
      <c r="O313" s="6"/>
      <c r="P313" s="6"/>
      <c r="Q313" s="6"/>
      <c r="R313" s="6"/>
    </row>
    <row r="314" spans="14:18" x14ac:dyDescent="0.2">
      <c r="N314" s="43"/>
      <c r="O314" s="6"/>
      <c r="P314" s="6"/>
      <c r="Q314" s="6"/>
      <c r="R314" s="6"/>
    </row>
    <row r="315" spans="14:18" x14ac:dyDescent="0.2">
      <c r="N315" s="43"/>
      <c r="O315" s="6"/>
      <c r="P315" s="6"/>
      <c r="Q315" s="6"/>
      <c r="R315" s="6"/>
    </row>
    <row r="316" spans="14:18" x14ac:dyDescent="0.2">
      <c r="N316" s="43"/>
      <c r="O316" s="6"/>
      <c r="P316" s="6"/>
      <c r="Q316" s="6"/>
      <c r="R316" s="6"/>
    </row>
    <row r="317" spans="14:18" x14ac:dyDescent="0.2">
      <c r="N317" s="43"/>
      <c r="O317" s="6"/>
      <c r="P317" s="6"/>
      <c r="Q317" s="6"/>
      <c r="R317" s="6"/>
    </row>
    <row r="318" spans="14:18" x14ac:dyDescent="0.2">
      <c r="N318" s="43"/>
      <c r="O318" s="6"/>
      <c r="P318" s="6"/>
      <c r="Q318" s="6"/>
      <c r="R318" s="6"/>
    </row>
    <row r="319" spans="14:18" x14ac:dyDescent="0.2">
      <c r="N319" s="43"/>
      <c r="O319" s="6"/>
      <c r="P319" s="6"/>
      <c r="Q319" s="6"/>
      <c r="R319" s="6"/>
    </row>
    <row r="320" spans="14:18" x14ac:dyDescent="0.2">
      <c r="N320" s="43"/>
      <c r="O320" s="6"/>
      <c r="P320" s="6"/>
      <c r="Q320" s="6"/>
      <c r="R320" s="6"/>
    </row>
    <row r="321" spans="14:18" x14ac:dyDescent="0.2">
      <c r="N321" s="43"/>
      <c r="O321" s="6"/>
      <c r="P321" s="6"/>
      <c r="Q321" s="6"/>
      <c r="R321" s="6"/>
    </row>
    <row r="322" spans="14:18" x14ac:dyDescent="0.2">
      <c r="N322" s="43"/>
      <c r="O322" s="6"/>
      <c r="P322" s="6"/>
      <c r="Q322" s="6"/>
      <c r="R322" s="6"/>
    </row>
    <row r="323" spans="14:18" x14ac:dyDescent="0.2">
      <c r="N323" s="43"/>
      <c r="O323" s="6"/>
      <c r="P323" s="6"/>
      <c r="Q323" s="6"/>
      <c r="R323" s="6"/>
    </row>
    <row r="324" spans="14:18" x14ac:dyDescent="0.2">
      <c r="N324" s="43"/>
      <c r="O324" s="6"/>
      <c r="P324" s="6"/>
      <c r="Q324" s="6"/>
      <c r="R324" s="6"/>
    </row>
    <row r="325" spans="14:18" x14ac:dyDescent="0.2">
      <c r="N325" s="43"/>
      <c r="O325" s="6"/>
      <c r="P325" s="6"/>
      <c r="Q325" s="6"/>
      <c r="R325" s="6"/>
    </row>
    <row r="326" spans="14:18" x14ac:dyDescent="0.2">
      <c r="N326" s="43"/>
      <c r="O326" s="6"/>
      <c r="P326" s="6"/>
      <c r="Q326" s="6"/>
      <c r="R326" s="6"/>
    </row>
    <row r="327" spans="14:18" x14ac:dyDescent="0.2">
      <c r="N327" s="43"/>
      <c r="O327" s="6"/>
      <c r="P327" s="6"/>
      <c r="Q327" s="6"/>
      <c r="R327" s="6"/>
    </row>
    <row r="328" spans="14:18" x14ac:dyDescent="0.2">
      <c r="N328" s="43"/>
      <c r="O328" s="6"/>
      <c r="P328" s="6"/>
      <c r="Q328" s="6"/>
      <c r="R328" s="6"/>
    </row>
    <row r="329" spans="14:18" x14ac:dyDescent="0.2">
      <c r="N329" s="43"/>
      <c r="O329" s="6"/>
      <c r="P329" s="6"/>
      <c r="Q329" s="6"/>
      <c r="R329" s="6"/>
    </row>
    <row r="330" spans="14:18" x14ac:dyDescent="0.2">
      <c r="N330" s="43"/>
      <c r="O330" s="6"/>
      <c r="P330" s="6"/>
      <c r="Q330" s="6"/>
      <c r="R330" s="6"/>
    </row>
    <row r="331" spans="14:18" x14ac:dyDescent="0.2">
      <c r="N331" s="43"/>
      <c r="O331" s="6"/>
      <c r="P331" s="6"/>
      <c r="Q331" s="6"/>
      <c r="R331" s="6"/>
    </row>
    <row r="332" spans="14:18" x14ac:dyDescent="0.2">
      <c r="N332" s="43"/>
      <c r="O332" s="6"/>
      <c r="P332" s="6"/>
      <c r="Q332" s="6"/>
      <c r="R332" s="6"/>
    </row>
    <row r="333" spans="14:18" x14ac:dyDescent="0.2">
      <c r="N333" s="43"/>
      <c r="O333" s="6"/>
      <c r="P333" s="6"/>
      <c r="Q333" s="6"/>
      <c r="R333" s="6"/>
    </row>
    <row r="334" spans="14:18" x14ac:dyDescent="0.2">
      <c r="N334" s="43"/>
      <c r="O334" s="6"/>
      <c r="P334" s="6"/>
      <c r="Q334" s="6"/>
      <c r="R334" s="6"/>
    </row>
    <row r="335" spans="14:18" x14ac:dyDescent="0.2">
      <c r="N335" s="43"/>
      <c r="O335" s="6"/>
      <c r="P335" s="6"/>
      <c r="Q335" s="6"/>
      <c r="R335" s="6"/>
    </row>
    <row r="336" spans="14:18" x14ac:dyDescent="0.2">
      <c r="N336" s="43"/>
      <c r="O336" s="6"/>
      <c r="P336" s="6"/>
      <c r="Q336" s="6"/>
      <c r="R336" s="6"/>
    </row>
    <row r="337" spans="14:18" x14ac:dyDescent="0.2">
      <c r="N337" s="43"/>
      <c r="O337" s="6"/>
      <c r="P337" s="6"/>
      <c r="Q337" s="6"/>
      <c r="R337" s="6"/>
    </row>
    <row r="338" spans="14:18" x14ac:dyDescent="0.2">
      <c r="N338" s="43"/>
      <c r="O338" s="6"/>
      <c r="P338" s="6"/>
      <c r="Q338" s="6"/>
      <c r="R338" s="6"/>
    </row>
    <row r="339" spans="14:18" x14ac:dyDescent="0.2">
      <c r="N339" s="43"/>
      <c r="O339" s="6"/>
      <c r="P339" s="6"/>
      <c r="Q339" s="6"/>
      <c r="R339" s="6"/>
    </row>
    <row r="340" spans="14:18" x14ac:dyDescent="0.2">
      <c r="N340" s="43"/>
      <c r="O340" s="6"/>
      <c r="P340" s="6"/>
      <c r="Q340" s="6"/>
      <c r="R340" s="6"/>
    </row>
    <row r="341" spans="14:18" x14ac:dyDescent="0.2">
      <c r="N341" s="43"/>
      <c r="O341" s="6"/>
      <c r="P341" s="6"/>
      <c r="Q341" s="6"/>
      <c r="R341" s="6"/>
    </row>
    <row r="342" spans="14:18" x14ac:dyDescent="0.2">
      <c r="N342" s="43"/>
      <c r="O342" s="6"/>
      <c r="P342" s="6"/>
      <c r="Q342" s="6"/>
      <c r="R342" s="6"/>
    </row>
    <row r="343" spans="14:18" x14ac:dyDescent="0.2">
      <c r="N343" s="43"/>
      <c r="O343" s="6"/>
      <c r="P343" s="6"/>
      <c r="Q343" s="6"/>
      <c r="R343" s="6"/>
    </row>
    <row r="344" spans="14:18" x14ac:dyDescent="0.2">
      <c r="N344" s="43"/>
      <c r="O344" s="6"/>
      <c r="P344" s="6"/>
      <c r="Q344" s="6"/>
      <c r="R344" s="6"/>
    </row>
    <row r="345" spans="14:18" x14ac:dyDescent="0.2">
      <c r="N345" s="43"/>
      <c r="O345" s="6"/>
      <c r="P345" s="6"/>
      <c r="Q345" s="6"/>
      <c r="R345" s="6"/>
    </row>
    <row r="346" spans="14:18" x14ac:dyDescent="0.2">
      <c r="N346" s="43"/>
      <c r="O346" s="6"/>
      <c r="P346" s="6"/>
      <c r="Q346" s="6"/>
      <c r="R346" s="6"/>
    </row>
    <row r="347" spans="14:18" x14ac:dyDescent="0.2">
      <c r="N347" s="43"/>
      <c r="O347" s="6"/>
      <c r="P347" s="6"/>
      <c r="Q347" s="6"/>
      <c r="R347" s="6"/>
    </row>
    <row r="348" spans="14:18" x14ac:dyDescent="0.2">
      <c r="N348" s="43"/>
      <c r="O348" s="6"/>
      <c r="P348" s="6"/>
      <c r="Q348" s="6"/>
      <c r="R348" s="6"/>
    </row>
    <row r="349" spans="14:18" x14ac:dyDescent="0.2">
      <c r="N349" s="43"/>
      <c r="O349" s="6"/>
      <c r="P349" s="6"/>
      <c r="Q349" s="6"/>
      <c r="R349" s="6"/>
    </row>
    <row r="350" spans="14:18" x14ac:dyDescent="0.2">
      <c r="N350" s="43"/>
      <c r="O350" s="6"/>
      <c r="P350" s="6"/>
      <c r="Q350" s="6"/>
      <c r="R350" s="6"/>
    </row>
    <row r="351" spans="14:18" x14ac:dyDescent="0.2">
      <c r="N351" s="43"/>
      <c r="O351" s="6"/>
      <c r="P351" s="6"/>
      <c r="Q351" s="6"/>
      <c r="R351" s="6"/>
    </row>
    <row r="352" spans="14:18" x14ac:dyDescent="0.2">
      <c r="N352" s="43"/>
      <c r="O352" s="6"/>
      <c r="P352" s="6"/>
      <c r="Q352" s="6"/>
      <c r="R352" s="6"/>
    </row>
    <row r="353" spans="14:18" x14ac:dyDescent="0.2">
      <c r="N353" s="43"/>
      <c r="O353" s="6"/>
      <c r="P353" s="6"/>
      <c r="Q353" s="6"/>
      <c r="R353" s="6"/>
    </row>
    <row r="354" spans="14:18" x14ac:dyDescent="0.2">
      <c r="N354" s="43"/>
      <c r="O354" s="6"/>
      <c r="P354" s="6"/>
      <c r="Q354" s="6"/>
      <c r="R354" s="6"/>
    </row>
    <row r="355" spans="14:18" x14ac:dyDescent="0.2">
      <c r="N355" s="43"/>
      <c r="O355" s="6"/>
      <c r="P355" s="6"/>
      <c r="Q355" s="6"/>
      <c r="R355" s="6"/>
    </row>
    <row r="356" spans="14:18" x14ac:dyDescent="0.2">
      <c r="N356" s="43"/>
      <c r="O356" s="6"/>
      <c r="P356" s="6"/>
      <c r="Q356" s="6"/>
      <c r="R356" s="6"/>
    </row>
    <row r="357" spans="14:18" x14ac:dyDescent="0.2">
      <c r="N357" s="43"/>
      <c r="O357" s="6"/>
      <c r="P357" s="6"/>
      <c r="Q357" s="6"/>
      <c r="R357" s="6"/>
    </row>
    <row r="358" spans="14:18" x14ac:dyDescent="0.2">
      <c r="N358" s="43"/>
      <c r="O358" s="6"/>
      <c r="P358" s="6"/>
      <c r="Q358" s="6"/>
      <c r="R358" s="6"/>
    </row>
    <row r="359" spans="14:18" x14ac:dyDescent="0.2">
      <c r="N359" s="43"/>
      <c r="O359" s="6"/>
      <c r="P359" s="6"/>
      <c r="Q359" s="6"/>
      <c r="R359" s="6"/>
    </row>
    <row r="360" spans="14:18" x14ac:dyDescent="0.2">
      <c r="N360" s="43"/>
      <c r="O360" s="6"/>
      <c r="P360" s="6"/>
      <c r="Q360" s="6"/>
      <c r="R360" s="6"/>
    </row>
    <row r="361" spans="14:18" x14ac:dyDescent="0.2">
      <c r="N361" s="43"/>
      <c r="O361" s="6"/>
      <c r="P361" s="6"/>
      <c r="Q361" s="6"/>
      <c r="R361" s="6"/>
    </row>
    <row r="362" spans="14:18" x14ac:dyDescent="0.2">
      <c r="N362" s="43"/>
      <c r="O362" s="6"/>
      <c r="P362" s="6"/>
      <c r="Q362" s="6"/>
      <c r="R362" s="6"/>
    </row>
    <row r="363" spans="14:18" x14ac:dyDescent="0.2">
      <c r="N363" s="43"/>
      <c r="O363" s="6"/>
      <c r="P363" s="6"/>
      <c r="Q363" s="6"/>
      <c r="R363" s="6"/>
    </row>
    <row r="364" spans="14:18" x14ac:dyDescent="0.2">
      <c r="N364" s="43"/>
      <c r="O364" s="6"/>
      <c r="P364" s="6"/>
      <c r="Q364" s="6"/>
      <c r="R364" s="6"/>
    </row>
    <row r="365" spans="14:18" x14ac:dyDescent="0.2">
      <c r="N365" s="43"/>
      <c r="O365" s="6"/>
      <c r="P365" s="6"/>
      <c r="Q365" s="6"/>
      <c r="R365" s="6"/>
    </row>
    <row r="366" spans="14:18" x14ac:dyDescent="0.2">
      <c r="N366" s="43"/>
      <c r="O366" s="6"/>
      <c r="P366" s="6"/>
      <c r="Q366" s="6"/>
      <c r="R366" s="6"/>
    </row>
    <row r="367" spans="14:18" x14ac:dyDescent="0.2">
      <c r="N367" s="43"/>
      <c r="O367" s="6"/>
      <c r="P367" s="6"/>
      <c r="Q367" s="6"/>
      <c r="R367" s="6"/>
    </row>
    <row r="368" spans="14:18" x14ac:dyDescent="0.2">
      <c r="N368" s="43"/>
      <c r="O368" s="6"/>
      <c r="P368" s="6"/>
      <c r="Q368" s="6"/>
      <c r="R368" s="6"/>
    </row>
    <row r="369" spans="14:18" x14ac:dyDescent="0.2">
      <c r="N369" s="43"/>
      <c r="O369" s="6"/>
      <c r="P369" s="6"/>
      <c r="Q369" s="6"/>
      <c r="R369" s="6"/>
    </row>
    <row r="370" spans="14:18" x14ac:dyDescent="0.2">
      <c r="N370" s="43"/>
      <c r="O370" s="6"/>
      <c r="P370" s="6"/>
      <c r="Q370" s="6"/>
      <c r="R370" s="6"/>
    </row>
    <row r="371" spans="14:18" x14ac:dyDescent="0.2">
      <c r="N371" s="43"/>
      <c r="O371" s="6"/>
      <c r="P371" s="6"/>
      <c r="Q371" s="6"/>
      <c r="R371" s="6"/>
    </row>
    <row r="372" spans="14:18" x14ac:dyDescent="0.2">
      <c r="N372" s="43"/>
      <c r="O372" s="6"/>
      <c r="P372" s="6"/>
      <c r="Q372" s="6"/>
      <c r="R372" s="6"/>
    </row>
    <row r="373" spans="14:18" x14ac:dyDescent="0.2">
      <c r="N373" s="43"/>
      <c r="O373" s="6"/>
      <c r="P373" s="6"/>
      <c r="Q373" s="6"/>
      <c r="R373" s="6"/>
    </row>
    <row r="374" spans="14:18" x14ac:dyDescent="0.2">
      <c r="N374" s="43"/>
      <c r="O374" s="6"/>
      <c r="P374" s="6"/>
      <c r="Q374" s="6"/>
      <c r="R374" s="6"/>
    </row>
    <row r="375" spans="14:18" x14ac:dyDescent="0.2">
      <c r="N375" s="43"/>
      <c r="O375" s="6"/>
      <c r="P375" s="6"/>
      <c r="Q375" s="6"/>
      <c r="R375" s="6"/>
    </row>
    <row r="376" spans="14:18" x14ac:dyDescent="0.2">
      <c r="N376" s="43"/>
      <c r="O376" s="6"/>
      <c r="P376" s="6"/>
      <c r="Q376" s="6"/>
      <c r="R376" s="6"/>
    </row>
    <row r="377" spans="14:18" x14ac:dyDescent="0.2">
      <c r="N377" s="43"/>
      <c r="O377" s="6"/>
      <c r="P377" s="6"/>
      <c r="Q377" s="6"/>
      <c r="R377" s="6"/>
    </row>
    <row r="378" spans="14:18" x14ac:dyDescent="0.2">
      <c r="N378" s="43"/>
      <c r="O378" s="6"/>
      <c r="P378" s="6"/>
      <c r="Q378" s="6"/>
      <c r="R378" s="6"/>
    </row>
    <row r="379" spans="14:18" x14ac:dyDescent="0.2">
      <c r="N379" s="43"/>
      <c r="O379" s="6"/>
      <c r="P379" s="6"/>
      <c r="Q379" s="6"/>
      <c r="R379" s="6"/>
    </row>
    <row r="380" spans="14:18" x14ac:dyDescent="0.2">
      <c r="N380" s="43"/>
      <c r="O380" s="6"/>
      <c r="P380" s="6"/>
      <c r="Q380" s="6"/>
      <c r="R380" s="6"/>
    </row>
    <row r="381" spans="14:18" x14ac:dyDescent="0.2">
      <c r="N381" s="43"/>
      <c r="O381" s="6"/>
      <c r="P381" s="6"/>
      <c r="Q381" s="6"/>
      <c r="R381" s="6"/>
    </row>
    <row r="382" spans="14:18" x14ac:dyDescent="0.2">
      <c r="N382" s="43"/>
      <c r="O382" s="6"/>
      <c r="P382" s="6"/>
      <c r="Q382" s="6"/>
      <c r="R382" s="6"/>
    </row>
    <row r="383" spans="14:18" x14ac:dyDescent="0.2">
      <c r="N383" s="43"/>
      <c r="O383" s="6"/>
      <c r="P383" s="6"/>
      <c r="Q383" s="6"/>
      <c r="R383" s="6"/>
    </row>
    <row r="384" spans="14:18" x14ac:dyDescent="0.2">
      <c r="N384" s="43"/>
      <c r="O384" s="6"/>
      <c r="P384" s="6"/>
      <c r="Q384" s="6"/>
      <c r="R384" s="6"/>
    </row>
    <row r="385" spans="14:18" x14ac:dyDescent="0.2">
      <c r="N385" s="43"/>
      <c r="O385" s="6"/>
      <c r="P385" s="6"/>
      <c r="Q385" s="6"/>
      <c r="R385" s="6"/>
    </row>
    <row r="386" spans="14:18" x14ac:dyDescent="0.2">
      <c r="N386" s="43"/>
      <c r="O386" s="6"/>
      <c r="P386" s="6"/>
      <c r="Q386" s="6"/>
      <c r="R386" s="6"/>
    </row>
    <row r="387" spans="14:18" x14ac:dyDescent="0.2">
      <c r="N387" s="43"/>
      <c r="O387" s="6"/>
      <c r="P387" s="6"/>
      <c r="Q387" s="6"/>
      <c r="R387" s="6"/>
    </row>
    <row r="388" spans="14:18" x14ac:dyDescent="0.2">
      <c r="N388" s="43"/>
      <c r="O388" s="6"/>
      <c r="P388" s="6"/>
      <c r="Q388" s="6"/>
      <c r="R388" s="6"/>
    </row>
    <row r="389" spans="14:18" x14ac:dyDescent="0.2">
      <c r="N389" s="43"/>
      <c r="O389" s="6"/>
      <c r="P389" s="6"/>
      <c r="Q389" s="6"/>
      <c r="R389" s="6"/>
    </row>
    <row r="390" spans="14:18" x14ac:dyDescent="0.2">
      <c r="N390" s="43"/>
      <c r="O390" s="6"/>
      <c r="P390" s="6"/>
      <c r="Q390" s="6"/>
      <c r="R390" s="6"/>
    </row>
    <row r="391" spans="14:18" x14ac:dyDescent="0.2">
      <c r="N391" s="43"/>
      <c r="O391" s="6"/>
      <c r="P391" s="6"/>
      <c r="Q391" s="6"/>
      <c r="R391" s="6"/>
    </row>
    <row r="392" spans="14:18" x14ac:dyDescent="0.2">
      <c r="N392" s="43"/>
      <c r="O392" s="6"/>
      <c r="P392" s="6"/>
      <c r="Q392" s="6"/>
      <c r="R392" s="6"/>
    </row>
    <row r="393" spans="14:18" x14ac:dyDescent="0.2">
      <c r="N393" s="43"/>
      <c r="O393" s="6"/>
      <c r="P393" s="6"/>
      <c r="Q393" s="6"/>
      <c r="R393" s="6"/>
    </row>
    <row r="394" spans="14:18" x14ac:dyDescent="0.2">
      <c r="N394" s="43"/>
      <c r="O394" s="6"/>
      <c r="P394" s="6"/>
      <c r="Q394" s="6"/>
      <c r="R394" s="6"/>
    </row>
    <row r="395" spans="14:18" x14ac:dyDescent="0.2">
      <c r="N395" s="43"/>
      <c r="O395" s="6"/>
      <c r="P395" s="6"/>
      <c r="Q395" s="6"/>
      <c r="R395" s="6"/>
    </row>
    <row r="396" spans="14:18" x14ac:dyDescent="0.2">
      <c r="N396" s="43"/>
      <c r="O396" s="6"/>
      <c r="P396" s="6"/>
      <c r="Q396" s="6"/>
      <c r="R396" s="6"/>
    </row>
    <row r="397" spans="14:18" x14ac:dyDescent="0.2">
      <c r="N397" s="43"/>
      <c r="O397" s="6"/>
      <c r="P397" s="6"/>
      <c r="Q397" s="6"/>
      <c r="R397" s="6"/>
    </row>
    <row r="398" spans="14:18" x14ac:dyDescent="0.2">
      <c r="N398" s="43"/>
      <c r="O398" s="6"/>
      <c r="P398" s="6"/>
      <c r="Q398" s="6"/>
      <c r="R398" s="6"/>
    </row>
    <row r="399" spans="14:18" x14ac:dyDescent="0.2">
      <c r="N399" s="43"/>
      <c r="O399" s="6"/>
      <c r="P399" s="6"/>
      <c r="Q399" s="6"/>
      <c r="R399" s="6"/>
    </row>
    <row r="400" spans="14:18" x14ac:dyDescent="0.2">
      <c r="N400" s="43"/>
      <c r="O400" s="6"/>
      <c r="P400" s="6"/>
      <c r="Q400" s="6"/>
      <c r="R400" s="6"/>
    </row>
    <row r="401" spans="14:18" x14ac:dyDescent="0.2">
      <c r="N401" s="43"/>
      <c r="O401" s="6"/>
      <c r="P401" s="6"/>
      <c r="Q401" s="6"/>
      <c r="R401" s="6"/>
    </row>
    <row r="402" spans="14:18" x14ac:dyDescent="0.2">
      <c r="N402" s="43"/>
      <c r="O402" s="6"/>
      <c r="P402" s="6"/>
      <c r="Q402" s="6"/>
      <c r="R402" s="6"/>
    </row>
    <row r="403" spans="14:18" x14ac:dyDescent="0.2">
      <c r="N403" s="43"/>
      <c r="O403" s="6"/>
      <c r="P403" s="6"/>
      <c r="Q403" s="6"/>
      <c r="R403" s="6"/>
    </row>
    <row r="404" spans="14:18" x14ac:dyDescent="0.2">
      <c r="N404" s="43"/>
      <c r="O404" s="6"/>
      <c r="P404" s="6"/>
      <c r="Q404" s="6"/>
      <c r="R404" s="6"/>
    </row>
    <row r="405" spans="14:18" x14ac:dyDescent="0.2">
      <c r="N405" s="43"/>
      <c r="O405" s="6"/>
      <c r="P405" s="6"/>
      <c r="Q405" s="6"/>
      <c r="R405" s="6"/>
    </row>
    <row r="406" spans="14:18" x14ac:dyDescent="0.2">
      <c r="N406" s="43"/>
      <c r="O406" s="6"/>
      <c r="P406" s="6"/>
      <c r="Q406" s="6"/>
      <c r="R406" s="6"/>
    </row>
    <row r="407" spans="14:18" x14ac:dyDescent="0.2">
      <c r="N407" s="43"/>
      <c r="O407" s="6"/>
      <c r="P407" s="6"/>
      <c r="Q407" s="6"/>
      <c r="R407" s="6"/>
    </row>
    <row r="408" spans="14:18" x14ac:dyDescent="0.2">
      <c r="N408" s="43"/>
      <c r="O408" s="6"/>
      <c r="P408" s="6"/>
      <c r="Q408" s="6"/>
      <c r="R408" s="6"/>
    </row>
    <row r="409" spans="14:18" x14ac:dyDescent="0.2">
      <c r="N409" s="43"/>
      <c r="O409" s="6"/>
      <c r="P409" s="6"/>
      <c r="Q409" s="6"/>
      <c r="R409" s="6"/>
    </row>
    <row r="410" spans="14:18" x14ac:dyDescent="0.2">
      <c r="N410" s="43"/>
      <c r="O410" s="6"/>
      <c r="P410" s="6"/>
      <c r="Q410" s="6"/>
      <c r="R410" s="6"/>
    </row>
    <row r="411" spans="14:18" x14ac:dyDescent="0.2">
      <c r="N411" s="43"/>
      <c r="O411" s="6"/>
      <c r="P411" s="6"/>
      <c r="Q411" s="6"/>
      <c r="R411" s="6"/>
    </row>
    <row r="412" spans="14:18" x14ac:dyDescent="0.2">
      <c r="N412" s="43"/>
      <c r="O412" s="6"/>
      <c r="P412" s="6"/>
      <c r="Q412" s="6"/>
      <c r="R412" s="6"/>
    </row>
    <row r="413" spans="14:18" x14ac:dyDescent="0.2">
      <c r="N413" s="43"/>
      <c r="O413" s="6"/>
      <c r="P413" s="6"/>
      <c r="Q413" s="6"/>
      <c r="R413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0.199999999999999" x14ac:dyDescent="0.2"/>
  <cols>
    <col min="1" max="1" width="9.5546875" style="8" customWidth="1"/>
    <col min="2" max="2" width="21.6640625" style="8" customWidth="1"/>
    <col min="3" max="3" width="14.109375" style="6" customWidth="1"/>
    <col min="4" max="4" width="12.5546875" style="6" customWidth="1"/>
    <col min="5" max="5" width="13.6640625" style="6" customWidth="1"/>
    <col min="6" max="6" width="12.109375" style="6" customWidth="1"/>
    <col min="7" max="7" width="12" style="6" customWidth="1"/>
    <col min="8" max="8" width="12.109375" style="6" customWidth="1"/>
    <col min="9" max="9" width="11.88671875" style="6" customWidth="1"/>
    <col min="10" max="10" width="10.6640625" style="6" customWidth="1"/>
    <col min="11" max="11" width="12.33203125" style="6" customWidth="1"/>
    <col min="12" max="12" width="12.88671875" style="6" customWidth="1"/>
    <col min="13" max="13" width="12.33203125" style="6" customWidth="1"/>
    <col min="14" max="14" width="8.88671875" style="6" customWidth="1"/>
    <col min="15" max="15" width="13.88671875" style="6" customWidth="1"/>
    <col min="16" max="16" width="11.5546875" style="6" customWidth="1"/>
    <col min="17" max="17" width="8.88671875" style="6" customWidth="1"/>
    <col min="18" max="18" width="12.5546875" style="6" customWidth="1"/>
    <col min="19" max="19" width="11.6640625" style="6" customWidth="1"/>
    <col min="20" max="20" width="9.5546875" style="6" customWidth="1"/>
    <col min="21" max="21" width="9.88671875" style="6" customWidth="1"/>
    <col min="22" max="22" width="11.5546875" style="6" customWidth="1"/>
    <col min="23" max="23" width="10.5546875" style="6" customWidth="1"/>
    <col min="24" max="24" width="9.33203125" style="6" customWidth="1"/>
    <col min="25" max="25" width="15" style="6" customWidth="1"/>
    <col min="26" max="26" width="12.33203125" style="6" customWidth="1"/>
    <col min="27" max="27" width="14" style="6" bestFit="1" customWidth="1"/>
    <col min="28" max="28" width="14" style="8" bestFit="1" customWidth="1"/>
    <col min="29" max="16384" width="9.109375" style="8"/>
  </cols>
  <sheetData>
    <row r="1" spans="1:27" s="16" customFormat="1" ht="17.399999999999999" x14ac:dyDescent="0.3">
      <c r="A1" s="4"/>
      <c r="B1" s="4"/>
      <c r="C1" s="27"/>
      <c r="H1" s="17" t="s">
        <v>580</v>
      </c>
    </row>
    <row r="2" spans="1:27" s="11" customFormat="1" ht="61.2" x14ac:dyDescent="0.2">
      <c r="A2" s="1" t="s">
        <v>0</v>
      </c>
      <c r="B2" s="1" t="s">
        <v>1</v>
      </c>
      <c r="C2" s="2" t="s">
        <v>585</v>
      </c>
      <c r="D2" s="2" t="s">
        <v>586</v>
      </c>
      <c r="E2" s="2" t="s">
        <v>368</v>
      </c>
      <c r="F2" s="2" t="s">
        <v>369</v>
      </c>
      <c r="G2" s="2" t="s">
        <v>370</v>
      </c>
      <c r="H2" s="2" t="s">
        <v>371</v>
      </c>
      <c r="I2" s="2" t="s">
        <v>372</v>
      </c>
      <c r="J2" s="2" t="s">
        <v>373</v>
      </c>
      <c r="K2" s="2" t="s">
        <v>374</v>
      </c>
      <c r="L2" s="2" t="s">
        <v>375</v>
      </c>
      <c r="M2" s="2" t="s">
        <v>376</v>
      </c>
      <c r="N2" s="2" t="s">
        <v>377</v>
      </c>
      <c r="O2" s="2" t="s">
        <v>378</v>
      </c>
      <c r="P2" s="2" t="s">
        <v>379</v>
      </c>
      <c r="Q2" s="2" t="s">
        <v>380</v>
      </c>
      <c r="R2" s="2" t="s">
        <v>381</v>
      </c>
      <c r="S2" s="2" t="s">
        <v>382</v>
      </c>
      <c r="T2" s="2" t="s">
        <v>383</v>
      </c>
      <c r="U2" s="2" t="s">
        <v>384</v>
      </c>
      <c r="V2" s="2" t="s">
        <v>385</v>
      </c>
      <c r="W2" s="2" t="s">
        <v>386</v>
      </c>
      <c r="X2" s="2" t="s">
        <v>387</v>
      </c>
      <c r="Y2" s="2" t="s">
        <v>388</v>
      </c>
      <c r="Z2" s="2" t="s">
        <v>389</v>
      </c>
      <c r="AA2" s="10" t="s">
        <v>366</v>
      </c>
    </row>
    <row r="3" spans="1:27" ht="16.5" customHeight="1" x14ac:dyDescent="0.2">
      <c r="A3" s="12" t="s">
        <v>13</v>
      </c>
      <c r="B3" s="12" t="s">
        <v>14</v>
      </c>
      <c r="C3" s="13">
        <v>17466525.859999999</v>
      </c>
      <c r="D3" s="13">
        <v>16801705.190000001</v>
      </c>
      <c r="E3" s="13">
        <v>10464692.1</v>
      </c>
      <c r="F3" s="13">
        <v>443439.83</v>
      </c>
      <c r="G3" s="13">
        <v>467392.73</v>
      </c>
      <c r="H3" s="13">
        <v>746381.69</v>
      </c>
      <c r="I3" s="13">
        <v>797859.79</v>
      </c>
      <c r="J3" s="13">
        <v>110384.42</v>
      </c>
      <c r="K3" s="13">
        <v>1203870.6499999999</v>
      </c>
      <c r="L3" s="13">
        <v>1282048.3799999999</v>
      </c>
      <c r="M3" s="13">
        <v>59361.32</v>
      </c>
      <c r="N3" s="13">
        <v>0</v>
      </c>
      <c r="O3" s="13">
        <v>972478.23</v>
      </c>
      <c r="P3" s="13">
        <v>253796.05</v>
      </c>
      <c r="Q3" s="13">
        <v>0</v>
      </c>
      <c r="R3" s="13">
        <v>0</v>
      </c>
      <c r="S3" s="13">
        <v>44506.57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620314.1</v>
      </c>
      <c r="Z3" s="13">
        <v>197187.04</v>
      </c>
      <c r="AA3" s="8"/>
    </row>
    <row r="4" spans="1:27" ht="16.5" customHeight="1" x14ac:dyDescent="0.2">
      <c r="A4" s="12" t="s">
        <v>15</v>
      </c>
      <c r="B4" s="12" t="s">
        <v>16</v>
      </c>
      <c r="C4" s="13">
        <v>16953684.66</v>
      </c>
      <c r="D4" s="13">
        <v>15282721.77</v>
      </c>
      <c r="E4" s="13">
        <v>9073938.0500000007</v>
      </c>
      <c r="F4" s="13">
        <v>439599.73</v>
      </c>
      <c r="G4" s="13">
        <v>481378.51</v>
      </c>
      <c r="H4" s="13">
        <v>666097.74</v>
      </c>
      <c r="I4" s="13">
        <v>782363.38</v>
      </c>
      <c r="J4" s="13">
        <v>0</v>
      </c>
      <c r="K4" s="13">
        <v>1368542.4</v>
      </c>
      <c r="L4" s="13">
        <v>899091.74</v>
      </c>
      <c r="M4" s="13">
        <v>248376.99</v>
      </c>
      <c r="N4" s="13">
        <v>0</v>
      </c>
      <c r="O4" s="13">
        <v>1063006.18</v>
      </c>
      <c r="P4" s="13">
        <v>260327.05</v>
      </c>
      <c r="Q4" s="13">
        <v>0</v>
      </c>
      <c r="R4" s="13">
        <v>0</v>
      </c>
      <c r="S4" s="13">
        <v>23800</v>
      </c>
      <c r="T4" s="13">
        <v>7200.31</v>
      </c>
      <c r="U4" s="13">
        <v>239.95</v>
      </c>
      <c r="V4" s="13">
        <v>369136.6</v>
      </c>
      <c r="W4" s="13">
        <v>4161.22</v>
      </c>
      <c r="X4" s="13">
        <v>0</v>
      </c>
      <c r="Y4" s="13">
        <v>1266424.81</v>
      </c>
      <c r="Z4" s="13">
        <v>97344.33</v>
      </c>
      <c r="AA4" s="8"/>
    </row>
    <row r="5" spans="1:27" ht="16.5" customHeight="1" x14ac:dyDescent="0.2">
      <c r="A5" s="12" t="s">
        <v>17</v>
      </c>
      <c r="B5" s="12" t="s">
        <v>18</v>
      </c>
      <c r="C5" s="13">
        <v>4570107.79</v>
      </c>
      <c r="D5" s="13">
        <v>4072054.78</v>
      </c>
      <c r="E5" s="13">
        <v>2343512.83</v>
      </c>
      <c r="F5" s="13">
        <v>66627.75</v>
      </c>
      <c r="G5" s="13">
        <v>509510.97</v>
      </c>
      <c r="H5" s="13">
        <v>314232.21000000002</v>
      </c>
      <c r="I5" s="13">
        <v>220892.42</v>
      </c>
      <c r="J5" s="13">
        <v>0</v>
      </c>
      <c r="K5" s="13">
        <v>376754.62</v>
      </c>
      <c r="L5" s="13">
        <v>0</v>
      </c>
      <c r="M5" s="13">
        <v>84374.29</v>
      </c>
      <c r="N5" s="13">
        <v>0</v>
      </c>
      <c r="O5" s="13">
        <v>156149.69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173.05</v>
      </c>
      <c r="W5" s="13">
        <v>0</v>
      </c>
      <c r="X5" s="13">
        <v>0</v>
      </c>
      <c r="Y5" s="13">
        <v>497879.96</v>
      </c>
      <c r="Z5" s="13">
        <v>13418.2</v>
      </c>
      <c r="AA5" s="8"/>
    </row>
    <row r="6" spans="1:27" ht="16.5" customHeight="1" x14ac:dyDescent="0.2">
      <c r="A6" s="12" t="s">
        <v>19</v>
      </c>
      <c r="B6" s="12" t="s">
        <v>20</v>
      </c>
      <c r="C6" s="13">
        <v>20278051.210000001</v>
      </c>
      <c r="D6" s="13">
        <v>18954607.07</v>
      </c>
      <c r="E6" s="13">
        <v>11629932.67</v>
      </c>
      <c r="F6" s="13">
        <v>641721.53</v>
      </c>
      <c r="G6" s="13">
        <v>645558.26</v>
      </c>
      <c r="H6" s="13">
        <v>714459.29</v>
      </c>
      <c r="I6" s="13">
        <v>1083922.8999999999</v>
      </c>
      <c r="J6" s="13">
        <v>397104.53</v>
      </c>
      <c r="K6" s="13">
        <v>1438402</v>
      </c>
      <c r="L6" s="13">
        <v>1059443.6200000001</v>
      </c>
      <c r="M6" s="13">
        <v>0</v>
      </c>
      <c r="N6" s="13">
        <v>0</v>
      </c>
      <c r="O6" s="13">
        <v>1212849.19</v>
      </c>
      <c r="P6" s="13">
        <v>131213.07999999999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1024.21</v>
      </c>
      <c r="W6" s="13">
        <v>0</v>
      </c>
      <c r="X6" s="13">
        <v>0</v>
      </c>
      <c r="Y6" s="13">
        <v>1322419.93</v>
      </c>
      <c r="Z6" s="13">
        <v>413299.69</v>
      </c>
      <c r="AA6" s="8"/>
    </row>
    <row r="7" spans="1:27" ht="16.5" customHeight="1" x14ac:dyDescent="0.2">
      <c r="A7" s="12" t="s">
        <v>21</v>
      </c>
      <c r="B7" s="12" t="s">
        <v>22</v>
      </c>
      <c r="C7" s="13">
        <v>21593478.18</v>
      </c>
      <c r="D7" s="13">
        <v>20583658.510000002</v>
      </c>
      <c r="E7" s="13">
        <v>11258827.1</v>
      </c>
      <c r="F7" s="13">
        <v>453118</v>
      </c>
      <c r="G7" s="13">
        <v>2614527.5699999998</v>
      </c>
      <c r="H7" s="13">
        <v>846630.69</v>
      </c>
      <c r="I7" s="13">
        <v>878692.45</v>
      </c>
      <c r="J7" s="13">
        <v>198541.15</v>
      </c>
      <c r="K7" s="13">
        <v>1826471.98</v>
      </c>
      <c r="L7" s="13">
        <v>445891.85</v>
      </c>
      <c r="M7" s="13">
        <v>134668.53</v>
      </c>
      <c r="N7" s="13">
        <v>0</v>
      </c>
      <c r="O7" s="13">
        <v>1265625.42</v>
      </c>
      <c r="P7" s="13">
        <v>604781.13</v>
      </c>
      <c r="Q7" s="13">
        <v>55882.64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65827.73</v>
      </c>
      <c r="X7" s="13">
        <v>0</v>
      </c>
      <c r="Y7" s="13">
        <v>943991.94</v>
      </c>
      <c r="Z7" s="13">
        <v>185872.3</v>
      </c>
      <c r="AA7" s="8"/>
    </row>
    <row r="8" spans="1:27" ht="16.5" customHeight="1" x14ac:dyDescent="0.2">
      <c r="A8" s="12" t="s">
        <v>23</v>
      </c>
      <c r="B8" s="12" t="s">
        <v>24</v>
      </c>
      <c r="C8" s="13">
        <v>1846731.15</v>
      </c>
      <c r="D8" s="13">
        <v>1774016.68</v>
      </c>
      <c r="E8" s="13">
        <v>1094872.3</v>
      </c>
      <c r="F8" s="13">
        <v>14043.16</v>
      </c>
      <c r="G8" s="13">
        <v>30039.03</v>
      </c>
      <c r="H8" s="13">
        <v>206050.73</v>
      </c>
      <c r="I8" s="13">
        <v>81621.53</v>
      </c>
      <c r="J8" s="13">
        <v>29115.05</v>
      </c>
      <c r="K8" s="13">
        <v>73340.66</v>
      </c>
      <c r="L8" s="13">
        <v>50010.65</v>
      </c>
      <c r="M8" s="13">
        <v>7419.4</v>
      </c>
      <c r="N8" s="13">
        <v>0</v>
      </c>
      <c r="O8" s="13">
        <v>123357.64</v>
      </c>
      <c r="P8" s="13">
        <v>64146.53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72714.47</v>
      </c>
      <c r="Z8" s="13">
        <v>104102</v>
      </c>
      <c r="AA8" s="8"/>
    </row>
    <row r="9" spans="1:27" ht="16.5" customHeight="1" x14ac:dyDescent="0.2">
      <c r="A9" s="12" t="s">
        <v>25</v>
      </c>
      <c r="B9" s="12" t="s">
        <v>26</v>
      </c>
      <c r="C9" s="13">
        <v>8931234.2599999998</v>
      </c>
      <c r="D9" s="13">
        <v>8542626.5899999999</v>
      </c>
      <c r="E9" s="13">
        <v>4747547.8099999996</v>
      </c>
      <c r="F9" s="13">
        <v>327647.02</v>
      </c>
      <c r="G9" s="13">
        <v>192396.79</v>
      </c>
      <c r="H9" s="13">
        <v>367345.46</v>
      </c>
      <c r="I9" s="13">
        <v>497905.36</v>
      </c>
      <c r="J9" s="13">
        <v>71973.75</v>
      </c>
      <c r="K9" s="13">
        <v>834795.23</v>
      </c>
      <c r="L9" s="13">
        <v>599585.21</v>
      </c>
      <c r="M9" s="13">
        <v>213411.95</v>
      </c>
      <c r="N9" s="13">
        <v>0</v>
      </c>
      <c r="O9" s="13">
        <v>570371.81000000006</v>
      </c>
      <c r="P9" s="13">
        <v>119646.2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78091.070000000007</v>
      </c>
      <c r="W9" s="13">
        <v>0</v>
      </c>
      <c r="X9" s="13">
        <v>0</v>
      </c>
      <c r="Y9" s="13">
        <v>310516.59999999998</v>
      </c>
      <c r="Z9" s="13">
        <v>9843</v>
      </c>
      <c r="AA9" s="8"/>
    </row>
    <row r="10" spans="1:27" ht="16.5" customHeight="1" x14ac:dyDescent="0.2">
      <c r="A10" s="12" t="s">
        <v>27</v>
      </c>
      <c r="B10" s="12" t="s">
        <v>28</v>
      </c>
      <c r="C10" s="13">
        <v>4236527.42</v>
      </c>
      <c r="D10" s="13">
        <v>4043848.68</v>
      </c>
      <c r="E10" s="13">
        <v>2246247.6</v>
      </c>
      <c r="F10" s="13">
        <v>149323.97</v>
      </c>
      <c r="G10" s="13">
        <v>210913.97</v>
      </c>
      <c r="H10" s="13">
        <v>248828.11</v>
      </c>
      <c r="I10" s="13">
        <v>111011</v>
      </c>
      <c r="J10" s="13">
        <v>205089.01</v>
      </c>
      <c r="K10" s="13">
        <v>443818.05</v>
      </c>
      <c r="L10" s="13">
        <v>87813.61</v>
      </c>
      <c r="M10" s="13">
        <v>37685.26</v>
      </c>
      <c r="N10" s="13">
        <v>0</v>
      </c>
      <c r="O10" s="13">
        <v>235888.1</v>
      </c>
      <c r="P10" s="13">
        <v>67230</v>
      </c>
      <c r="Q10" s="13">
        <v>0</v>
      </c>
      <c r="R10" s="13">
        <v>5000</v>
      </c>
      <c r="S10" s="13">
        <v>0</v>
      </c>
      <c r="T10" s="13">
        <v>5649.04</v>
      </c>
      <c r="U10" s="13">
        <v>0</v>
      </c>
      <c r="V10" s="13">
        <v>100020.27</v>
      </c>
      <c r="W10" s="13">
        <v>0</v>
      </c>
      <c r="X10" s="13">
        <v>0</v>
      </c>
      <c r="Y10" s="13">
        <v>82009.429999999993</v>
      </c>
      <c r="Z10" s="13">
        <v>173636.13</v>
      </c>
      <c r="AA10" s="8"/>
    </row>
    <row r="11" spans="1:27" ht="16.5" customHeight="1" x14ac:dyDescent="0.2">
      <c r="A11" s="12" t="s">
        <v>29</v>
      </c>
      <c r="B11" s="12" t="s">
        <v>30</v>
      </c>
      <c r="C11" s="13">
        <v>13824572.4</v>
      </c>
      <c r="D11" s="13">
        <v>12893839.199999999</v>
      </c>
      <c r="E11" s="13">
        <v>7524168.2000000002</v>
      </c>
      <c r="F11" s="13">
        <v>636297.98</v>
      </c>
      <c r="G11" s="13">
        <v>412979.68</v>
      </c>
      <c r="H11" s="13">
        <v>892897.05</v>
      </c>
      <c r="I11" s="13">
        <v>795972.35</v>
      </c>
      <c r="J11" s="13">
        <v>0</v>
      </c>
      <c r="K11" s="13">
        <v>972758.32</v>
      </c>
      <c r="L11" s="13">
        <v>467937.68</v>
      </c>
      <c r="M11" s="13">
        <v>93522.93</v>
      </c>
      <c r="N11" s="13">
        <v>0</v>
      </c>
      <c r="O11" s="13">
        <v>785972.03</v>
      </c>
      <c r="P11" s="13">
        <v>311332.98</v>
      </c>
      <c r="Q11" s="13">
        <v>0</v>
      </c>
      <c r="R11" s="13">
        <v>28534.65</v>
      </c>
      <c r="S11" s="13">
        <v>45294.36</v>
      </c>
      <c r="T11" s="13">
        <v>0</v>
      </c>
      <c r="U11" s="13">
        <v>0</v>
      </c>
      <c r="V11" s="13">
        <v>5578</v>
      </c>
      <c r="W11" s="13">
        <v>25692.21</v>
      </c>
      <c r="X11" s="13">
        <v>0</v>
      </c>
      <c r="Y11" s="13">
        <v>825633.98</v>
      </c>
      <c r="Z11" s="13">
        <v>22749.87</v>
      </c>
      <c r="AA11" s="8"/>
    </row>
    <row r="12" spans="1:27" ht="16.5" customHeight="1" x14ac:dyDescent="0.2">
      <c r="A12" s="12" t="s">
        <v>31</v>
      </c>
      <c r="B12" s="12" t="s">
        <v>32</v>
      </c>
      <c r="C12" s="13">
        <v>26567736.77</v>
      </c>
      <c r="D12" s="13">
        <v>24573466.760000002</v>
      </c>
      <c r="E12" s="13">
        <v>14620015.91</v>
      </c>
      <c r="F12" s="13">
        <v>709339.79</v>
      </c>
      <c r="G12" s="13">
        <v>788660.12</v>
      </c>
      <c r="H12" s="13">
        <v>894319.87</v>
      </c>
      <c r="I12" s="13">
        <v>1244535.06</v>
      </c>
      <c r="J12" s="13">
        <v>100901.19</v>
      </c>
      <c r="K12" s="13">
        <v>2278792.7400000002</v>
      </c>
      <c r="L12" s="13">
        <v>1635438.28</v>
      </c>
      <c r="M12" s="13">
        <v>295810.32</v>
      </c>
      <c r="N12" s="13">
        <v>0</v>
      </c>
      <c r="O12" s="13">
        <v>1730913.04</v>
      </c>
      <c r="P12" s="13">
        <v>274740.44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271903.98</v>
      </c>
      <c r="W12" s="13">
        <v>-32737.040000000001</v>
      </c>
      <c r="X12" s="13">
        <v>0</v>
      </c>
      <c r="Y12" s="13">
        <v>1755103.07</v>
      </c>
      <c r="Z12" s="13">
        <v>126566.6</v>
      </c>
      <c r="AA12" s="8"/>
    </row>
    <row r="13" spans="1:27" ht="16.5" customHeight="1" x14ac:dyDescent="0.2">
      <c r="A13" s="12" t="s">
        <v>33</v>
      </c>
      <c r="B13" s="12" t="s">
        <v>34</v>
      </c>
      <c r="C13" s="13">
        <v>12109056.41</v>
      </c>
      <c r="D13" s="13">
        <v>11665225.539999999</v>
      </c>
      <c r="E13" s="13">
        <v>6668073.6699999999</v>
      </c>
      <c r="F13" s="13">
        <v>581002.25</v>
      </c>
      <c r="G13" s="13">
        <v>365551.72</v>
      </c>
      <c r="H13" s="13">
        <v>579861.79</v>
      </c>
      <c r="I13" s="13">
        <v>456335.57</v>
      </c>
      <c r="J13" s="13">
        <v>0</v>
      </c>
      <c r="K13" s="13">
        <v>1063038.49</v>
      </c>
      <c r="L13" s="13">
        <v>753491.16</v>
      </c>
      <c r="M13" s="13">
        <v>37550.46</v>
      </c>
      <c r="N13" s="13">
        <v>0</v>
      </c>
      <c r="O13" s="13">
        <v>895896.24</v>
      </c>
      <c r="P13" s="13">
        <v>264424.19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14140.06</v>
      </c>
      <c r="X13" s="13">
        <v>0</v>
      </c>
      <c r="Y13" s="13">
        <v>429690.81</v>
      </c>
      <c r="Z13" s="13">
        <v>31058.15</v>
      </c>
      <c r="AA13" s="8"/>
    </row>
    <row r="14" spans="1:27" ht="16.5" customHeight="1" x14ac:dyDescent="0.2">
      <c r="A14" s="12" t="s">
        <v>35</v>
      </c>
      <c r="B14" s="12" t="s">
        <v>36</v>
      </c>
      <c r="C14" s="13">
        <v>6328833.3700000001</v>
      </c>
      <c r="D14" s="13">
        <v>5564093.5999999996</v>
      </c>
      <c r="E14" s="13">
        <v>3495424.21</v>
      </c>
      <c r="F14" s="13">
        <v>191272.22</v>
      </c>
      <c r="G14" s="13">
        <v>167429.46</v>
      </c>
      <c r="H14" s="13">
        <v>268680.67</v>
      </c>
      <c r="I14" s="13">
        <v>302066.69</v>
      </c>
      <c r="J14" s="13">
        <v>135959.04999999999</v>
      </c>
      <c r="K14" s="13">
        <v>510641.39</v>
      </c>
      <c r="L14" s="13">
        <v>103613.42</v>
      </c>
      <c r="M14" s="13">
        <v>93373.28</v>
      </c>
      <c r="N14" s="13">
        <v>0</v>
      </c>
      <c r="O14" s="13">
        <v>295633.21000000002</v>
      </c>
      <c r="P14" s="13">
        <v>0</v>
      </c>
      <c r="Q14" s="13">
        <v>0</v>
      </c>
      <c r="R14" s="13">
        <v>0</v>
      </c>
      <c r="S14" s="13">
        <v>200725.6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564014.17000000004</v>
      </c>
      <c r="Z14" s="13">
        <v>7461</v>
      </c>
      <c r="AA14" s="8"/>
    </row>
    <row r="15" spans="1:27" ht="16.5" customHeight="1" x14ac:dyDescent="0.2">
      <c r="A15" s="12" t="s">
        <v>37</v>
      </c>
      <c r="B15" s="12" t="s">
        <v>38</v>
      </c>
      <c r="C15" s="13">
        <v>22104236.41</v>
      </c>
      <c r="D15" s="13">
        <v>21021037.82</v>
      </c>
      <c r="E15" s="13">
        <v>11656326.279999999</v>
      </c>
      <c r="F15" s="13">
        <v>989005.39</v>
      </c>
      <c r="G15" s="13">
        <v>1206814.71</v>
      </c>
      <c r="H15" s="13">
        <v>826306.65</v>
      </c>
      <c r="I15" s="13">
        <v>966516.7</v>
      </c>
      <c r="J15" s="13">
        <v>112341.64</v>
      </c>
      <c r="K15" s="13">
        <v>1921551.51</v>
      </c>
      <c r="L15" s="13">
        <v>1156032.57</v>
      </c>
      <c r="M15" s="13">
        <v>24020.55</v>
      </c>
      <c r="N15" s="13">
        <v>0</v>
      </c>
      <c r="O15" s="13">
        <v>1553057.01</v>
      </c>
      <c r="P15" s="13">
        <v>609064.81000000006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254524.85</v>
      </c>
      <c r="X15" s="13">
        <v>0</v>
      </c>
      <c r="Y15" s="13">
        <v>828673.74</v>
      </c>
      <c r="Z15" s="13">
        <v>1225351.1599999999</v>
      </c>
      <c r="AA15" s="8"/>
    </row>
    <row r="16" spans="1:27" ht="16.5" customHeight="1" x14ac:dyDescent="0.2">
      <c r="A16" s="12" t="s">
        <v>39</v>
      </c>
      <c r="B16" s="12" t="s">
        <v>40</v>
      </c>
      <c r="C16" s="13">
        <v>5670009.4000000004</v>
      </c>
      <c r="D16" s="13">
        <v>5377727.9800000004</v>
      </c>
      <c r="E16" s="13">
        <v>2900394.35</v>
      </c>
      <c r="F16" s="13">
        <v>276642.89</v>
      </c>
      <c r="G16" s="13">
        <v>247479.91</v>
      </c>
      <c r="H16" s="13">
        <v>513622.99</v>
      </c>
      <c r="I16" s="13">
        <v>392397.03</v>
      </c>
      <c r="J16" s="13">
        <v>0</v>
      </c>
      <c r="K16" s="13">
        <v>509204.58</v>
      </c>
      <c r="L16" s="13">
        <v>80937.2</v>
      </c>
      <c r="M16" s="13">
        <v>47835.94</v>
      </c>
      <c r="N16" s="13">
        <v>0</v>
      </c>
      <c r="O16" s="13">
        <v>300588.83</v>
      </c>
      <c r="P16" s="13">
        <v>108624.26</v>
      </c>
      <c r="Q16" s="13">
        <v>0</v>
      </c>
      <c r="R16" s="13">
        <v>0</v>
      </c>
      <c r="S16" s="13">
        <v>1100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291181.42</v>
      </c>
      <c r="Z16" s="13">
        <v>33431.22</v>
      </c>
      <c r="AA16" s="8"/>
    </row>
    <row r="17" spans="1:27" ht="16.5" customHeight="1" x14ac:dyDescent="0.2">
      <c r="A17" s="12" t="s">
        <v>41</v>
      </c>
      <c r="B17" s="12" t="s">
        <v>42</v>
      </c>
      <c r="C17" s="13">
        <v>7073512.9400000004</v>
      </c>
      <c r="D17" s="13">
        <v>6732648.8499999996</v>
      </c>
      <c r="E17" s="13">
        <v>3916646.06</v>
      </c>
      <c r="F17" s="13">
        <v>350951.6</v>
      </c>
      <c r="G17" s="13">
        <v>526580.06999999995</v>
      </c>
      <c r="H17" s="13">
        <v>343080.54</v>
      </c>
      <c r="I17" s="13">
        <v>270345.53000000003</v>
      </c>
      <c r="J17" s="13">
        <v>76693.070000000007</v>
      </c>
      <c r="K17" s="13">
        <v>537034.53</v>
      </c>
      <c r="L17" s="13">
        <v>257443.20000000001</v>
      </c>
      <c r="M17" s="13">
        <v>64856.53</v>
      </c>
      <c r="N17" s="13">
        <v>0</v>
      </c>
      <c r="O17" s="13">
        <v>312006.87</v>
      </c>
      <c r="P17" s="13">
        <v>77010.850000000006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340864.09</v>
      </c>
      <c r="Z17" s="13">
        <v>12410.72</v>
      </c>
      <c r="AA17" s="8"/>
    </row>
    <row r="18" spans="1:27" ht="16.5" customHeight="1" x14ac:dyDescent="0.2">
      <c r="A18" s="12" t="s">
        <v>43</v>
      </c>
      <c r="B18" s="12" t="s">
        <v>44</v>
      </c>
      <c r="C18" s="13">
        <v>85347958.170000002</v>
      </c>
      <c r="D18" s="13">
        <v>76282400.609999999</v>
      </c>
      <c r="E18" s="13">
        <v>45714309.079999998</v>
      </c>
      <c r="F18" s="13">
        <v>3213723.85</v>
      </c>
      <c r="G18" s="13">
        <v>2614706.9500000002</v>
      </c>
      <c r="H18" s="13">
        <v>1784030.36</v>
      </c>
      <c r="I18" s="13">
        <v>4611029.1100000003</v>
      </c>
      <c r="J18" s="13">
        <v>669120.13</v>
      </c>
      <c r="K18" s="13">
        <v>7179546.7000000002</v>
      </c>
      <c r="L18" s="13">
        <v>4694015.29</v>
      </c>
      <c r="M18" s="13">
        <v>981369.18</v>
      </c>
      <c r="N18" s="13">
        <v>0</v>
      </c>
      <c r="O18" s="13">
        <v>4378062.5999999996</v>
      </c>
      <c r="P18" s="13">
        <v>442487.36</v>
      </c>
      <c r="Q18" s="13">
        <v>0</v>
      </c>
      <c r="R18" s="13">
        <v>0</v>
      </c>
      <c r="S18" s="13">
        <v>119084.74</v>
      </c>
      <c r="T18" s="13">
        <v>12221.29</v>
      </c>
      <c r="U18" s="13">
        <v>0</v>
      </c>
      <c r="V18" s="13">
        <v>72267.850000000006</v>
      </c>
      <c r="W18" s="13">
        <v>-3350.71</v>
      </c>
      <c r="X18" s="13">
        <v>0</v>
      </c>
      <c r="Y18" s="13">
        <v>8865334.3900000006</v>
      </c>
      <c r="Z18" s="13">
        <v>1394670.27</v>
      </c>
      <c r="AA18" s="8"/>
    </row>
    <row r="19" spans="1:27" ht="16.5" customHeight="1" x14ac:dyDescent="0.2">
      <c r="A19" s="12" t="s">
        <v>45</v>
      </c>
      <c r="B19" s="12" t="s">
        <v>46</v>
      </c>
      <c r="C19" s="13">
        <v>18682860.949999999</v>
      </c>
      <c r="D19" s="13">
        <v>17860144.73</v>
      </c>
      <c r="E19" s="13">
        <v>11581617.02</v>
      </c>
      <c r="F19" s="13">
        <v>358543.7</v>
      </c>
      <c r="G19" s="13">
        <v>616938.93000000005</v>
      </c>
      <c r="H19" s="13">
        <v>605990.37</v>
      </c>
      <c r="I19" s="13">
        <v>861125</v>
      </c>
      <c r="J19" s="13">
        <v>108492.64</v>
      </c>
      <c r="K19" s="13">
        <v>1466890.88</v>
      </c>
      <c r="L19" s="13">
        <v>996280.16</v>
      </c>
      <c r="M19" s="13">
        <v>141855.07</v>
      </c>
      <c r="N19" s="13">
        <v>0</v>
      </c>
      <c r="O19" s="13">
        <v>943133.3</v>
      </c>
      <c r="P19" s="13">
        <v>179277.66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822716.22</v>
      </c>
      <c r="Z19" s="13">
        <v>149881</v>
      </c>
      <c r="AA19" s="8"/>
    </row>
    <row r="20" spans="1:27" ht="16.5" customHeight="1" x14ac:dyDescent="0.2">
      <c r="A20" s="12" t="s">
        <v>47</v>
      </c>
      <c r="B20" s="12" t="s">
        <v>48</v>
      </c>
      <c r="C20" s="13">
        <v>25988730.73</v>
      </c>
      <c r="D20" s="13">
        <v>24445603.09</v>
      </c>
      <c r="E20" s="13">
        <v>14200772.01</v>
      </c>
      <c r="F20" s="13">
        <v>657022.37</v>
      </c>
      <c r="G20" s="13">
        <v>601538.47</v>
      </c>
      <c r="H20" s="13">
        <v>824219.85</v>
      </c>
      <c r="I20" s="13">
        <v>1027212.02</v>
      </c>
      <c r="J20" s="13">
        <v>212409.53</v>
      </c>
      <c r="K20" s="13">
        <v>3858910.02</v>
      </c>
      <c r="L20" s="13">
        <v>677610.18</v>
      </c>
      <c r="M20" s="13">
        <v>439891.65</v>
      </c>
      <c r="N20" s="13">
        <v>0</v>
      </c>
      <c r="O20" s="13">
        <v>1610801.99</v>
      </c>
      <c r="P20" s="13">
        <v>335215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3804.15</v>
      </c>
      <c r="W20" s="13">
        <v>293211.98</v>
      </c>
      <c r="X20" s="13">
        <v>0</v>
      </c>
      <c r="Y20" s="13">
        <v>1246111.51</v>
      </c>
      <c r="Z20" s="13">
        <v>1659517.23</v>
      </c>
      <c r="AA20" s="8"/>
    </row>
    <row r="21" spans="1:27" ht="16.5" customHeight="1" x14ac:dyDescent="0.2">
      <c r="A21" s="12" t="s">
        <v>49</v>
      </c>
      <c r="B21" s="12" t="s">
        <v>50</v>
      </c>
      <c r="C21" s="13">
        <v>24580884.82</v>
      </c>
      <c r="D21" s="13">
        <v>23180313.699999999</v>
      </c>
      <c r="E21" s="13">
        <v>14723492.050000001</v>
      </c>
      <c r="F21" s="13">
        <v>1137005.57</v>
      </c>
      <c r="G21" s="13">
        <v>758385.85</v>
      </c>
      <c r="H21" s="13">
        <v>745254.63</v>
      </c>
      <c r="I21" s="13">
        <v>1148306.92</v>
      </c>
      <c r="J21" s="13">
        <v>293086.21999999997</v>
      </c>
      <c r="K21" s="13">
        <v>1830830.48</v>
      </c>
      <c r="L21" s="13">
        <v>918540.63</v>
      </c>
      <c r="M21" s="13">
        <v>20772.48</v>
      </c>
      <c r="N21" s="13">
        <v>0</v>
      </c>
      <c r="O21" s="13">
        <v>1250111.49</v>
      </c>
      <c r="P21" s="13">
        <v>354527.38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1400571.12</v>
      </c>
      <c r="Z21" s="13">
        <v>240221.48</v>
      </c>
      <c r="AA21" s="8"/>
    </row>
    <row r="22" spans="1:27" ht="16.5" customHeight="1" x14ac:dyDescent="0.2">
      <c r="A22" s="12" t="s">
        <v>51</v>
      </c>
      <c r="B22" s="12" t="s">
        <v>52</v>
      </c>
      <c r="C22" s="13">
        <v>17768147.109999999</v>
      </c>
      <c r="D22" s="13">
        <v>16712611.24</v>
      </c>
      <c r="E22" s="13">
        <v>10910588.369999999</v>
      </c>
      <c r="F22" s="13">
        <v>844134.25</v>
      </c>
      <c r="G22" s="13">
        <v>516550.84</v>
      </c>
      <c r="H22" s="13">
        <v>313786.71000000002</v>
      </c>
      <c r="I22" s="13">
        <v>640347.46</v>
      </c>
      <c r="J22" s="13">
        <v>278576.5</v>
      </c>
      <c r="K22" s="13">
        <v>1093337.08</v>
      </c>
      <c r="L22" s="13">
        <v>762815.88</v>
      </c>
      <c r="M22" s="13">
        <v>258553.25</v>
      </c>
      <c r="N22" s="13">
        <v>0</v>
      </c>
      <c r="O22" s="13">
        <v>881268.84</v>
      </c>
      <c r="P22" s="13">
        <v>212652.06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1055535.8700000001</v>
      </c>
      <c r="Z22" s="13">
        <v>19859</v>
      </c>
      <c r="AA22" s="8"/>
    </row>
    <row r="23" spans="1:27" ht="16.5" customHeight="1" x14ac:dyDescent="0.2">
      <c r="A23" s="12" t="s">
        <v>53</v>
      </c>
      <c r="B23" s="12" t="s">
        <v>54</v>
      </c>
      <c r="C23" s="13">
        <v>6901060.8300000001</v>
      </c>
      <c r="D23" s="13">
        <v>6325041.6100000003</v>
      </c>
      <c r="E23" s="13">
        <v>3873750.71</v>
      </c>
      <c r="F23" s="13">
        <v>201413.04</v>
      </c>
      <c r="G23" s="13">
        <v>218941.09</v>
      </c>
      <c r="H23" s="13">
        <v>334488.17</v>
      </c>
      <c r="I23" s="13">
        <v>314411.48</v>
      </c>
      <c r="J23" s="13">
        <v>10614.51</v>
      </c>
      <c r="K23" s="13">
        <v>477870.03</v>
      </c>
      <c r="L23" s="13">
        <v>421076.21</v>
      </c>
      <c r="M23" s="13">
        <v>0</v>
      </c>
      <c r="N23" s="13">
        <v>0</v>
      </c>
      <c r="O23" s="13">
        <v>401471.48</v>
      </c>
      <c r="P23" s="13">
        <v>71004.89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576019.22</v>
      </c>
      <c r="Z23" s="13">
        <v>443052.58</v>
      </c>
      <c r="AA23" s="8"/>
    </row>
    <row r="24" spans="1:27" ht="16.5" customHeight="1" x14ac:dyDescent="0.2">
      <c r="A24" s="12" t="s">
        <v>55</v>
      </c>
      <c r="B24" s="12" t="s">
        <v>56</v>
      </c>
      <c r="C24" s="13">
        <v>16626743.119999999</v>
      </c>
      <c r="D24" s="13">
        <v>15940777.76</v>
      </c>
      <c r="E24" s="13">
        <v>9079812.2400000002</v>
      </c>
      <c r="F24" s="13">
        <v>695398.86</v>
      </c>
      <c r="G24" s="13">
        <v>766810.68</v>
      </c>
      <c r="H24" s="13">
        <v>770001.2</v>
      </c>
      <c r="I24" s="13">
        <v>517386.49</v>
      </c>
      <c r="J24" s="13">
        <v>131706.70000000001</v>
      </c>
      <c r="K24" s="13">
        <v>1152007.52</v>
      </c>
      <c r="L24" s="13">
        <v>1222735.27</v>
      </c>
      <c r="M24" s="13">
        <v>74597.919999999998</v>
      </c>
      <c r="N24" s="13">
        <v>0</v>
      </c>
      <c r="O24" s="13">
        <v>1181421.73</v>
      </c>
      <c r="P24" s="13">
        <v>348899.15</v>
      </c>
      <c r="Q24" s="13">
        <v>0</v>
      </c>
      <c r="R24" s="13">
        <v>0</v>
      </c>
      <c r="S24" s="13">
        <v>0</v>
      </c>
      <c r="T24" s="13">
        <v>0</v>
      </c>
      <c r="U24" s="13">
        <v>40608.339999999997</v>
      </c>
      <c r="V24" s="13">
        <v>0</v>
      </c>
      <c r="W24" s="13">
        <v>0</v>
      </c>
      <c r="X24" s="13">
        <v>0</v>
      </c>
      <c r="Y24" s="13">
        <v>645357.02</v>
      </c>
      <c r="Z24" s="13">
        <v>85054.59</v>
      </c>
      <c r="AA24" s="8"/>
    </row>
    <row r="25" spans="1:27" ht="16.5" customHeight="1" x14ac:dyDescent="0.2">
      <c r="A25" s="12" t="s">
        <v>57</v>
      </c>
      <c r="B25" s="12" t="s">
        <v>58</v>
      </c>
      <c r="C25" s="13">
        <v>18473851.899999999</v>
      </c>
      <c r="D25" s="13">
        <v>17391037.149999999</v>
      </c>
      <c r="E25" s="13">
        <v>9724607.1300000008</v>
      </c>
      <c r="F25" s="13">
        <v>453075.74</v>
      </c>
      <c r="G25" s="13">
        <v>435389.29</v>
      </c>
      <c r="H25" s="13">
        <v>933837.06</v>
      </c>
      <c r="I25" s="13">
        <v>1121331.42</v>
      </c>
      <c r="J25" s="13">
        <v>145443.12</v>
      </c>
      <c r="K25" s="13">
        <v>1850043.98</v>
      </c>
      <c r="L25" s="13">
        <v>919601.06</v>
      </c>
      <c r="M25" s="13">
        <v>223706.74</v>
      </c>
      <c r="N25" s="13">
        <v>0</v>
      </c>
      <c r="O25" s="13">
        <v>1233659.19</v>
      </c>
      <c r="P25" s="13">
        <v>350342.42</v>
      </c>
      <c r="Q25" s="13">
        <v>0</v>
      </c>
      <c r="R25" s="13">
        <v>0</v>
      </c>
      <c r="S25" s="13">
        <v>280401</v>
      </c>
      <c r="T25" s="13">
        <v>0</v>
      </c>
      <c r="U25" s="13">
        <v>0</v>
      </c>
      <c r="V25" s="13">
        <v>0</v>
      </c>
      <c r="W25" s="13">
        <v>15661.25</v>
      </c>
      <c r="X25" s="13">
        <v>0</v>
      </c>
      <c r="Y25" s="13">
        <v>786752.5</v>
      </c>
      <c r="Z25" s="13">
        <v>292670.3</v>
      </c>
      <c r="AA25" s="8"/>
    </row>
    <row r="26" spans="1:27" ht="16.5" customHeight="1" x14ac:dyDescent="0.2">
      <c r="A26" s="12" t="s">
        <v>59</v>
      </c>
      <c r="B26" s="12" t="s">
        <v>60</v>
      </c>
      <c r="C26" s="13">
        <v>59837429.350000001</v>
      </c>
      <c r="D26" s="13">
        <v>56820702.460000001</v>
      </c>
      <c r="E26" s="13">
        <v>36180467.020000003</v>
      </c>
      <c r="F26" s="13">
        <v>1602974.75</v>
      </c>
      <c r="G26" s="13">
        <v>2166775.71</v>
      </c>
      <c r="H26" s="13">
        <v>400944.89</v>
      </c>
      <c r="I26" s="13">
        <v>3558317.99</v>
      </c>
      <c r="J26" s="13">
        <v>1067354.57</v>
      </c>
      <c r="K26" s="13">
        <v>3826422.42</v>
      </c>
      <c r="L26" s="13">
        <v>3657216.53</v>
      </c>
      <c r="M26" s="13">
        <v>613546.29</v>
      </c>
      <c r="N26" s="13">
        <v>0</v>
      </c>
      <c r="O26" s="13">
        <v>3335987.2000000002</v>
      </c>
      <c r="P26" s="13">
        <v>410695.09</v>
      </c>
      <c r="Q26" s="13">
        <v>0</v>
      </c>
      <c r="R26" s="13">
        <v>-578338.46</v>
      </c>
      <c r="S26" s="13">
        <v>0</v>
      </c>
      <c r="T26" s="13">
        <v>0</v>
      </c>
      <c r="U26" s="13">
        <v>621753.78</v>
      </c>
      <c r="V26" s="13">
        <v>0</v>
      </c>
      <c r="W26" s="13">
        <v>0</v>
      </c>
      <c r="X26" s="13">
        <v>0</v>
      </c>
      <c r="Y26" s="13">
        <v>2973311.57</v>
      </c>
      <c r="Z26" s="13">
        <v>309041.37</v>
      </c>
      <c r="AA26" s="8"/>
    </row>
    <row r="27" spans="1:27" ht="16.5" customHeight="1" x14ac:dyDescent="0.2">
      <c r="A27" s="12" t="s">
        <v>61</v>
      </c>
      <c r="B27" s="12" t="s">
        <v>62</v>
      </c>
      <c r="C27" s="13">
        <v>2368689.06</v>
      </c>
      <c r="D27" s="13">
        <v>2275717.27</v>
      </c>
      <c r="E27" s="13">
        <v>1377118.52</v>
      </c>
      <c r="F27" s="13">
        <v>59305.97</v>
      </c>
      <c r="G27" s="13">
        <v>46682.77</v>
      </c>
      <c r="H27" s="13">
        <v>226714.85</v>
      </c>
      <c r="I27" s="13">
        <v>159387.28</v>
      </c>
      <c r="J27" s="13">
        <v>0</v>
      </c>
      <c r="K27" s="13">
        <v>182913.23</v>
      </c>
      <c r="L27" s="13">
        <v>109254.54</v>
      </c>
      <c r="M27" s="13">
        <v>0</v>
      </c>
      <c r="N27" s="13">
        <v>0</v>
      </c>
      <c r="O27" s="13">
        <v>114340.11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92971.79</v>
      </c>
      <c r="Z27" s="13">
        <v>21667</v>
      </c>
      <c r="AA27" s="8"/>
    </row>
    <row r="28" spans="1:27" ht="16.5" customHeight="1" x14ac:dyDescent="0.2">
      <c r="A28" s="12" t="s">
        <v>63</v>
      </c>
      <c r="B28" s="12" t="s">
        <v>64</v>
      </c>
      <c r="C28" s="13">
        <v>13906468.369999999</v>
      </c>
      <c r="D28" s="13">
        <v>13227519.1</v>
      </c>
      <c r="E28" s="13">
        <v>7870133.7199999997</v>
      </c>
      <c r="F28" s="13">
        <v>414778.59</v>
      </c>
      <c r="G28" s="13">
        <v>437498.46</v>
      </c>
      <c r="H28" s="13">
        <v>391391.65</v>
      </c>
      <c r="I28" s="13">
        <v>678507.97</v>
      </c>
      <c r="J28" s="13">
        <v>43196.9</v>
      </c>
      <c r="K28" s="13">
        <v>1174057.8400000001</v>
      </c>
      <c r="L28" s="13">
        <v>973305.81</v>
      </c>
      <c r="M28" s="13">
        <v>64659.5</v>
      </c>
      <c r="N28" s="13">
        <v>0</v>
      </c>
      <c r="O28" s="13">
        <v>961202.37</v>
      </c>
      <c r="P28" s="13">
        <v>218786.29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678949.27</v>
      </c>
      <c r="Z28" s="13">
        <v>175448</v>
      </c>
      <c r="AA28" s="8"/>
    </row>
    <row r="29" spans="1:27" ht="16.5" customHeight="1" x14ac:dyDescent="0.2">
      <c r="A29" s="12" t="s">
        <v>65</v>
      </c>
      <c r="B29" s="12" t="s">
        <v>66</v>
      </c>
      <c r="C29" s="13">
        <v>12210233.859999999</v>
      </c>
      <c r="D29" s="13">
        <v>11732780.25</v>
      </c>
      <c r="E29" s="13">
        <v>6248618.04</v>
      </c>
      <c r="F29" s="13">
        <v>317266.84000000003</v>
      </c>
      <c r="G29" s="13">
        <v>484680.46</v>
      </c>
      <c r="H29" s="13">
        <v>480218.22</v>
      </c>
      <c r="I29" s="13">
        <v>1293578.94</v>
      </c>
      <c r="J29" s="13">
        <v>90396.27</v>
      </c>
      <c r="K29" s="13">
        <v>1047670.81</v>
      </c>
      <c r="L29" s="13">
        <v>722540.48</v>
      </c>
      <c r="M29" s="13">
        <v>214361.02</v>
      </c>
      <c r="N29" s="13">
        <v>0</v>
      </c>
      <c r="O29" s="13">
        <v>667119.37</v>
      </c>
      <c r="P29" s="13">
        <v>166329.79999999999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477453.61</v>
      </c>
      <c r="Z29" s="13">
        <v>19032</v>
      </c>
      <c r="AA29" s="8"/>
    </row>
    <row r="30" spans="1:27" ht="16.5" customHeight="1" x14ac:dyDescent="0.2">
      <c r="A30" s="12" t="s">
        <v>67</v>
      </c>
      <c r="B30" s="12" t="s">
        <v>68</v>
      </c>
      <c r="C30" s="13">
        <v>19553422.27</v>
      </c>
      <c r="D30" s="13">
        <v>18554021.390000001</v>
      </c>
      <c r="E30" s="13">
        <v>11723443.83</v>
      </c>
      <c r="F30" s="13">
        <v>484316.54</v>
      </c>
      <c r="G30" s="13">
        <v>498762.25</v>
      </c>
      <c r="H30" s="13">
        <v>530184.78</v>
      </c>
      <c r="I30" s="13">
        <v>705949.34</v>
      </c>
      <c r="J30" s="13">
        <v>185264.71</v>
      </c>
      <c r="K30" s="13">
        <v>1749940.63</v>
      </c>
      <c r="L30" s="13">
        <v>1078527.3999999999</v>
      </c>
      <c r="M30" s="13">
        <v>76591.350000000006</v>
      </c>
      <c r="N30" s="13">
        <v>0</v>
      </c>
      <c r="O30" s="13">
        <v>1300276.6399999999</v>
      </c>
      <c r="P30" s="13">
        <v>220763.92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50406.92</v>
      </c>
      <c r="X30" s="13">
        <v>0</v>
      </c>
      <c r="Y30" s="13">
        <v>948993.96</v>
      </c>
      <c r="Z30" s="13">
        <v>226996.73</v>
      </c>
      <c r="AA30" s="8"/>
    </row>
    <row r="31" spans="1:27" ht="16.5" customHeight="1" x14ac:dyDescent="0.2">
      <c r="A31" s="12" t="s">
        <v>69</v>
      </c>
      <c r="B31" s="12" t="s">
        <v>70</v>
      </c>
      <c r="C31" s="13">
        <v>29712855.170000002</v>
      </c>
      <c r="D31" s="13">
        <v>27004926.07</v>
      </c>
      <c r="E31" s="13">
        <v>14286941.699999999</v>
      </c>
      <c r="F31" s="13">
        <v>1205179.8799999999</v>
      </c>
      <c r="G31" s="13">
        <v>1257016.71</v>
      </c>
      <c r="H31" s="13">
        <v>964080.55</v>
      </c>
      <c r="I31" s="13">
        <v>1487451.03</v>
      </c>
      <c r="J31" s="13">
        <v>270203.38</v>
      </c>
      <c r="K31" s="13">
        <v>3256128.22</v>
      </c>
      <c r="L31" s="13">
        <v>2039457.01</v>
      </c>
      <c r="M31" s="13">
        <v>552994.38</v>
      </c>
      <c r="N31" s="13">
        <v>0</v>
      </c>
      <c r="O31" s="13">
        <v>1456867.55</v>
      </c>
      <c r="P31" s="13">
        <v>228605.66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3990</v>
      </c>
      <c r="X31" s="13">
        <v>0</v>
      </c>
      <c r="Y31" s="13">
        <v>2703939.1</v>
      </c>
      <c r="Z31" s="13">
        <v>831728.01</v>
      </c>
      <c r="AA31" s="8"/>
    </row>
    <row r="32" spans="1:27" ht="16.5" customHeight="1" x14ac:dyDescent="0.2">
      <c r="A32" s="12" t="s">
        <v>71</v>
      </c>
      <c r="B32" s="12" t="s">
        <v>72</v>
      </c>
      <c r="C32" s="13">
        <v>8902195.9700000007</v>
      </c>
      <c r="D32" s="13">
        <v>8421780.4600000009</v>
      </c>
      <c r="E32" s="13">
        <v>5382984.4900000002</v>
      </c>
      <c r="F32" s="13">
        <v>235525.21</v>
      </c>
      <c r="G32" s="13">
        <v>287648.55</v>
      </c>
      <c r="H32" s="13">
        <v>486517.3</v>
      </c>
      <c r="I32" s="13">
        <v>370656.92</v>
      </c>
      <c r="J32" s="13">
        <v>0</v>
      </c>
      <c r="K32" s="13">
        <v>760006.52</v>
      </c>
      <c r="L32" s="13">
        <v>309670.99</v>
      </c>
      <c r="M32" s="13">
        <v>0</v>
      </c>
      <c r="N32" s="13">
        <v>0</v>
      </c>
      <c r="O32" s="13">
        <v>495749.6</v>
      </c>
      <c r="P32" s="13">
        <v>93020.88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480415.51</v>
      </c>
      <c r="Z32" s="13">
        <v>34581.51</v>
      </c>
      <c r="AA32" s="8"/>
    </row>
    <row r="33" spans="1:27" ht="16.5" customHeight="1" x14ac:dyDescent="0.2">
      <c r="A33" s="12" t="s">
        <v>73</v>
      </c>
      <c r="B33" s="12" t="s">
        <v>74</v>
      </c>
      <c r="C33" s="13">
        <v>5935030.4500000002</v>
      </c>
      <c r="D33" s="13">
        <v>5304314.54</v>
      </c>
      <c r="E33" s="13">
        <v>3242111.86</v>
      </c>
      <c r="F33" s="13">
        <v>151364.42000000001</v>
      </c>
      <c r="G33" s="13">
        <v>77291.25</v>
      </c>
      <c r="H33" s="13">
        <v>254922.52</v>
      </c>
      <c r="I33" s="13">
        <v>207794.69</v>
      </c>
      <c r="J33" s="13">
        <v>32762.85</v>
      </c>
      <c r="K33" s="13">
        <v>477528.74</v>
      </c>
      <c r="L33" s="13">
        <v>367067.73</v>
      </c>
      <c r="M33" s="13">
        <v>118033.94</v>
      </c>
      <c r="N33" s="13">
        <v>0</v>
      </c>
      <c r="O33" s="13">
        <v>307944.32000000001</v>
      </c>
      <c r="P33" s="13">
        <v>67492.22</v>
      </c>
      <c r="Q33" s="13">
        <v>0</v>
      </c>
      <c r="R33" s="13">
        <v>0</v>
      </c>
      <c r="S33" s="13">
        <v>3665</v>
      </c>
      <c r="T33" s="13">
        <v>0</v>
      </c>
      <c r="U33" s="13">
        <v>0</v>
      </c>
      <c r="V33" s="13">
        <v>1995</v>
      </c>
      <c r="W33" s="13">
        <v>432893.32</v>
      </c>
      <c r="X33" s="13">
        <v>0</v>
      </c>
      <c r="Y33" s="13">
        <v>192162.59</v>
      </c>
      <c r="Z33" s="13">
        <v>6265</v>
      </c>
      <c r="AA33" s="8"/>
    </row>
    <row r="34" spans="1:27" ht="16.5" customHeight="1" x14ac:dyDescent="0.2">
      <c r="A34" s="12" t="s">
        <v>75</v>
      </c>
      <c r="B34" s="12" t="s">
        <v>76</v>
      </c>
      <c r="C34" s="13">
        <v>12233382.35</v>
      </c>
      <c r="D34" s="13">
        <v>11723647.039999999</v>
      </c>
      <c r="E34" s="13">
        <v>6767592.9000000004</v>
      </c>
      <c r="F34" s="13">
        <v>377865.27</v>
      </c>
      <c r="G34" s="13">
        <v>323834.38</v>
      </c>
      <c r="H34" s="13">
        <v>537081.17000000004</v>
      </c>
      <c r="I34" s="13">
        <v>689261.75</v>
      </c>
      <c r="J34" s="13">
        <v>255232.56</v>
      </c>
      <c r="K34" s="13">
        <v>1014112.33</v>
      </c>
      <c r="L34" s="13">
        <v>582143.17000000004</v>
      </c>
      <c r="M34" s="13">
        <v>254124.26</v>
      </c>
      <c r="N34" s="13">
        <v>0</v>
      </c>
      <c r="O34" s="13">
        <v>738662.94</v>
      </c>
      <c r="P34" s="13">
        <v>183736.31</v>
      </c>
      <c r="Q34" s="13">
        <v>0</v>
      </c>
      <c r="R34" s="13">
        <v>0</v>
      </c>
      <c r="S34" s="13">
        <v>0</v>
      </c>
      <c r="T34" s="13">
        <v>18330.8</v>
      </c>
      <c r="U34" s="13">
        <v>0</v>
      </c>
      <c r="V34" s="13">
        <v>0</v>
      </c>
      <c r="W34" s="13">
        <v>0</v>
      </c>
      <c r="X34" s="13">
        <v>0</v>
      </c>
      <c r="Y34" s="13">
        <v>491404.51</v>
      </c>
      <c r="Z34" s="13">
        <v>176290.39</v>
      </c>
      <c r="AA34" s="8"/>
    </row>
    <row r="35" spans="1:27" ht="16.5" customHeight="1" x14ac:dyDescent="0.2">
      <c r="A35" s="12" t="s">
        <v>77</v>
      </c>
      <c r="B35" s="12" t="s">
        <v>78</v>
      </c>
      <c r="C35" s="13">
        <v>29999690.379999999</v>
      </c>
      <c r="D35" s="13">
        <v>28833740.129999999</v>
      </c>
      <c r="E35" s="13">
        <v>16981229.120000001</v>
      </c>
      <c r="F35" s="13">
        <v>1234784.25</v>
      </c>
      <c r="G35" s="13">
        <v>799034.31</v>
      </c>
      <c r="H35" s="13">
        <v>861463.2</v>
      </c>
      <c r="I35" s="13">
        <v>1361629.93</v>
      </c>
      <c r="J35" s="13">
        <v>378591.24</v>
      </c>
      <c r="K35" s="13">
        <v>2590410.7599999998</v>
      </c>
      <c r="L35" s="13">
        <v>2179351.79</v>
      </c>
      <c r="M35" s="13">
        <v>200430.81</v>
      </c>
      <c r="N35" s="13">
        <v>0</v>
      </c>
      <c r="O35" s="13">
        <v>1649284.54</v>
      </c>
      <c r="P35" s="13">
        <v>597530.18000000005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358.41</v>
      </c>
      <c r="X35" s="13">
        <v>0</v>
      </c>
      <c r="Y35" s="13">
        <v>1165591.8400000001</v>
      </c>
      <c r="Z35" s="13">
        <v>496591.44</v>
      </c>
      <c r="AA35" s="8"/>
    </row>
    <row r="36" spans="1:27" ht="16.5" customHeight="1" x14ac:dyDescent="0.2">
      <c r="A36" s="12" t="s">
        <v>79</v>
      </c>
      <c r="B36" s="12" t="s">
        <v>80</v>
      </c>
      <c r="C36" s="13">
        <v>15316866.210000001</v>
      </c>
      <c r="D36" s="13">
        <v>14687769.300000001</v>
      </c>
      <c r="E36" s="13">
        <v>8764252.0800000001</v>
      </c>
      <c r="F36" s="13">
        <v>474662</v>
      </c>
      <c r="G36" s="13">
        <v>570400.61</v>
      </c>
      <c r="H36" s="13">
        <v>477985.79</v>
      </c>
      <c r="I36" s="13">
        <v>842597.6</v>
      </c>
      <c r="J36" s="13">
        <v>128370.71</v>
      </c>
      <c r="K36" s="13">
        <v>1294020.4099999999</v>
      </c>
      <c r="L36" s="13">
        <v>853305.19</v>
      </c>
      <c r="M36" s="13">
        <v>106246.71</v>
      </c>
      <c r="N36" s="13">
        <v>0</v>
      </c>
      <c r="O36" s="13">
        <v>917571.4</v>
      </c>
      <c r="P36" s="13">
        <v>258356.8</v>
      </c>
      <c r="Q36" s="13">
        <v>0</v>
      </c>
      <c r="R36" s="13">
        <v>1500</v>
      </c>
      <c r="S36" s="13">
        <v>1074.5999999999999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626522.31000000006</v>
      </c>
      <c r="Z36" s="13">
        <v>596968.81999999995</v>
      </c>
      <c r="AA36" s="8"/>
    </row>
    <row r="37" spans="1:27" ht="16.5" customHeight="1" x14ac:dyDescent="0.2">
      <c r="A37" s="12" t="s">
        <v>81</v>
      </c>
      <c r="B37" s="12" t="s">
        <v>82</v>
      </c>
      <c r="C37" s="13">
        <v>4977700.53</v>
      </c>
      <c r="D37" s="13">
        <v>4850598.32</v>
      </c>
      <c r="E37" s="13">
        <v>2755973.08</v>
      </c>
      <c r="F37" s="13">
        <v>124876.44</v>
      </c>
      <c r="G37" s="13">
        <v>198956.17</v>
      </c>
      <c r="H37" s="13">
        <v>318368.76</v>
      </c>
      <c r="I37" s="13">
        <v>341567.06</v>
      </c>
      <c r="J37" s="13">
        <v>20519.080000000002</v>
      </c>
      <c r="K37" s="13">
        <v>345160.62</v>
      </c>
      <c r="L37" s="13">
        <v>295235.59000000003</v>
      </c>
      <c r="M37" s="13">
        <v>48472.02</v>
      </c>
      <c r="N37" s="13">
        <v>0</v>
      </c>
      <c r="O37" s="13">
        <v>297550.23</v>
      </c>
      <c r="P37" s="13">
        <v>103919.27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127102.21</v>
      </c>
      <c r="Z37" s="13">
        <v>361797.06</v>
      </c>
      <c r="AA37" s="8"/>
    </row>
    <row r="38" spans="1:27" ht="16.5" customHeight="1" x14ac:dyDescent="0.2">
      <c r="A38" s="12" t="s">
        <v>83</v>
      </c>
      <c r="B38" s="12" t="s">
        <v>84</v>
      </c>
      <c r="C38" s="13">
        <v>55944476.18</v>
      </c>
      <c r="D38" s="13">
        <v>53475422.340000004</v>
      </c>
      <c r="E38" s="13">
        <v>31375062.82</v>
      </c>
      <c r="F38" s="13">
        <v>1964251.19</v>
      </c>
      <c r="G38" s="13">
        <v>1473490.32</v>
      </c>
      <c r="H38" s="13">
        <v>1199604.26</v>
      </c>
      <c r="I38" s="13">
        <v>2292733.16</v>
      </c>
      <c r="J38" s="13">
        <v>416516.62</v>
      </c>
      <c r="K38" s="13">
        <v>5876012.71</v>
      </c>
      <c r="L38" s="13">
        <v>3827253.86</v>
      </c>
      <c r="M38" s="13">
        <v>905539.45</v>
      </c>
      <c r="N38" s="13">
        <v>0</v>
      </c>
      <c r="O38" s="13">
        <v>3231635.16</v>
      </c>
      <c r="P38" s="13">
        <v>913322.79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114900</v>
      </c>
      <c r="X38" s="13">
        <v>0</v>
      </c>
      <c r="Y38" s="13">
        <v>2354153.84</v>
      </c>
      <c r="Z38" s="13">
        <v>655705.81000000006</v>
      </c>
      <c r="AA38" s="8"/>
    </row>
    <row r="39" spans="1:27" ht="16.5" customHeight="1" x14ac:dyDescent="0.2">
      <c r="A39" s="12" t="s">
        <v>85</v>
      </c>
      <c r="B39" s="12" t="s">
        <v>86</v>
      </c>
      <c r="C39" s="13">
        <v>30909409.289999999</v>
      </c>
      <c r="D39" s="13">
        <v>28771000.129999999</v>
      </c>
      <c r="E39" s="13">
        <v>17373036.23</v>
      </c>
      <c r="F39" s="13">
        <v>1223026.94</v>
      </c>
      <c r="G39" s="13">
        <v>925706.2</v>
      </c>
      <c r="H39" s="13">
        <v>788609.78</v>
      </c>
      <c r="I39" s="13">
        <v>1422729.58</v>
      </c>
      <c r="J39" s="13">
        <v>273633.12</v>
      </c>
      <c r="K39" s="13">
        <v>2473731.6</v>
      </c>
      <c r="L39" s="13">
        <v>1594162.4</v>
      </c>
      <c r="M39" s="13">
        <v>323752.2</v>
      </c>
      <c r="N39" s="13">
        <v>0</v>
      </c>
      <c r="O39" s="13">
        <v>1987215.04</v>
      </c>
      <c r="P39" s="13">
        <v>385397.04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909340.33</v>
      </c>
      <c r="X39" s="13">
        <v>0</v>
      </c>
      <c r="Y39" s="13">
        <v>1229068.83</v>
      </c>
      <c r="Z39" s="13">
        <v>96000</v>
      </c>
      <c r="AA39" s="8"/>
    </row>
    <row r="40" spans="1:27" ht="16.5" customHeight="1" x14ac:dyDescent="0.2">
      <c r="A40" s="12" t="s">
        <v>87</v>
      </c>
      <c r="B40" s="12" t="s">
        <v>88</v>
      </c>
      <c r="C40" s="13">
        <v>29258817.57</v>
      </c>
      <c r="D40" s="13">
        <v>28199968.530000001</v>
      </c>
      <c r="E40" s="13">
        <v>15532261.630000001</v>
      </c>
      <c r="F40" s="13">
        <v>933898.84</v>
      </c>
      <c r="G40" s="13">
        <v>1821842.54</v>
      </c>
      <c r="H40" s="13">
        <v>1318150.51</v>
      </c>
      <c r="I40" s="13">
        <v>1311166.8</v>
      </c>
      <c r="J40" s="13">
        <v>0</v>
      </c>
      <c r="K40" s="13">
        <v>2759492.12</v>
      </c>
      <c r="L40" s="13">
        <v>1966793.23</v>
      </c>
      <c r="M40" s="13">
        <v>83205.13</v>
      </c>
      <c r="N40" s="13">
        <v>0</v>
      </c>
      <c r="O40" s="13">
        <v>1769209.42</v>
      </c>
      <c r="P40" s="13">
        <v>703948.31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20387.14</v>
      </c>
      <c r="X40" s="13">
        <v>0</v>
      </c>
      <c r="Y40" s="13">
        <v>1038461.9</v>
      </c>
      <c r="Z40" s="13">
        <v>50000</v>
      </c>
      <c r="AA40" s="8"/>
    </row>
    <row r="41" spans="1:27" ht="16.5" customHeight="1" x14ac:dyDescent="0.2">
      <c r="A41" s="12" t="s">
        <v>89</v>
      </c>
      <c r="B41" s="12" t="s">
        <v>90</v>
      </c>
      <c r="C41" s="13">
        <v>11558507.800000001</v>
      </c>
      <c r="D41" s="13">
        <v>11174386.560000001</v>
      </c>
      <c r="E41" s="13">
        <v>6360416.2000000002</v>
      </c>
      <c r="F41" s="13">
        <v>483769.3</v>
      </c>
      <c r="G41" s="13">
        <v>614406.97</v>
      </c>
      <c r="H41" s="13">
        <v>422421.24</v>
      </c>
      <c r="I41" s="13">
        <v>506029.18</v>
      </c>
      <c r="J41" s="13">
        <v>79765.88</v>
      </c>
      <c r="K41" s="13">
        <v>738254.19</v>
      </c>
      <c r="L41" s="13">
        <v>801706.84</v>
      </c>
      <c r="M41" s="13">
        <v>0</v>
      </c>
      <c r="N41" s="13">
        <v>0</v>
      </c>
      <c r="O41" s="13">
        <v>799685.16</v>
      </c>
      <c r="P41" s="13">
        <v>367931.6</v>
      </c>
      <c r="Q41" s="13">
        <v>0</v>
      </c>
      <c r="R41" s="13">
        <v>5261.3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378859.94</v>
      </c>
      <c r="Z41" s="13">
        <v>650338.28</v>
      </c>
      <c r="AA41" s="8"/>
    </row>
    <row r="42" spans="1:27" ht="16.5" customHeight="1" x14ac:dyDescent="0.2">
      <c r="A42" s="12" t="s">
        <v>91</v>
      </c>
      <c r="B42" s="12" t="s">
        <v>92</v>
      </c>
      <c r="C42" s="13">
        <v>2605051.31</v>
      </c>
      <c r="D42" s="13">
        <v>2381378.0299999998</v>
      </c>
      <c r="E42" s="13">
        <v>1303692.8899999999</v>
      </c>
      <c r="F42" s="13">
        <v>120685.98</v>
      </c>
      <c r="G42" s="13">
        <v>92689.39</v>
      </c>
      <c r="H42" s="13">
        <v>153791.14000000001</v>
      </c>
      <c r="I42" s="13">
        <v>119316.78</v>
      </c>
      <c r="J42" s="13">
        <v>85740.26</v>
      </c>
      <c r="K42" s="13">
        <v>159172.01</v>
      </c>
      <c r="L42" s="13">
        <v>110807.17</v>
      </c>
      <c r="M42" s="13">
        <v>41385.53</v>
      </c>
      <c r="N42" s="13">
        <v>0</v>
      </c>
      <c r="O42" s="13">
        <v>126775.03</v>
      </c>
      <c r="P42" s="13">
        <v>67321.850000000006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112923.19</v>
      </c>
      <c r="X42" s="13">
        <v>0</v>
      </c>
      <c r="Y42" s="13">
        <v>110750.09</v>
      </c>
      <c r="Z42" s="13">
        <v>6651</v>
      </c>
      <c r="AA42" s="8"/>
    </row>
    <row r="43" spans="1:27" ht="16.5" customHeight="1" x14ac:dyDescent="0.2">
      <c r="A43" s="12" t="s">
        <v>93</v>
      </c>
      <c r="B43" s="12" t="s">
        <v>94</v>
      </c>
      <c r="C43" s="13">
        <v>13177133.84</v>
      </c>
      <c r="D43" s="13">
        <v>12453442.99</v>
      </c>
      <c r="E43" s="13">
        <v>8139740.7800000003</v>
      </c>
      <c r="F43" s="13">
        <v>224027.34</v>
      </c>
      <c r="G43" s="13">
        <v>213452.79</v>
      </c>
      <c r="H43" s="13">
        <v>642779.88</v>
      </c>
      <c r="I43" s="13">
        <v>648241.42000000004</v>
      </c>
      <c r="J43" s="13">
        <v>99595.46</v>
      </c>
      <c r="K43" s="13">
        <v>908369.52</v>
      </c>
      <c r="L43" s="13">
        <v>446938.99</v>
      </c>
      <c r="M43" s="13">
        <v>95395.16</v>
      </c>
      <c r="N43" s="13">
        <v>19766.48</v>
      </c>
      <c r="O43" s="13">
        <v>867783.54</v>
      </c>
      <c r="P43" s="13">
        <v>147351.63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723690.85</v>
      </c>
      <c r="Z43" s="13">
        <v>89175.96</v>
      </c>
      <c r="AA43" s="8"/>
    </row>
    <row r="44" spans="1:27" ht="16.5" customHeight="1" x14ac:dyDescent="0.2">
      <c r="A44" s="12" t="s">
        <v>95</v>
      </c>
      <c r="B44" s="12" t="s">
        <v>96</v>
      </c>
      <c r="C44" s="13">
        <v>41350748.869999997</v>
      </c>
      <c r="D44" s="13">
        <v>39987370.109999999</v>
      </c>
      <c r="E44" s="13">
        <v>20480428.949999999</v>
      </c>
      <c r="F44" s="13">
        <v>2139963.12</v>
      </c>
      <c r="G44" s="13">
        <v>1413699.49</v>
      </c>
      <c r="H44" s="13">
        <v>3824923.69</v>
      </c>
      <c r="I44" s="13">
        <v>2517062.89</v>
      </c>
      <c r="J44" s="13">
        <v>462241.6</v>
      </c>
      <c r="K44" s="13">
        <v>4618373.05</v>
      </c>
      <c r="L44" s="13">
        <v>1180270.4099999999</v>
      </c>
      <c r="M44" s="13">
        <v>711214.75</v>
      </c>
      <c r="N44" s="13">
        <v>0</v>
      </c>
      <c r="O44" s="13">
        <v>1961179.35</v>
      </c>
      <c r="P44" s="13">
        <v>678012.81</v>
      </c>
      <c r="Q44" s="13">
        <v>0</v>
      </c>
      <c r="R44" s="13">
        <v>0</v>
      </c>
      <c r="S44" s="13">
        <v>49177.07</v>
      </c>
      <c r="T44" s="13">
        <v>42517.18</v>
      </c>
      <c r="U44" s="13">
        <v>0</v>
      </c>
      <c r="V44" s="13">
        <v>0</v>
      </c>
      <c r="W44" s="13">
        <v>23822.11</v>
      </c>
      <c r="X44" s="13">
        <v>0</v>
      </c>
      <c r="Y44" s="13">
        <v>1247862.3999999999</v>
      </c>
      <c r="Z44" s="13">
        <v>517299.68</v>
      </c>
      <c r="AA44" s="8"/>
    </row>
    <row r="45" spans="1:27" ht="16.5" customHeight="1" x14ac:dyDescent="0.2">
      <c r="A45" s="12" t="s">
        <v>97</v>
      </c>
      <c r="B45" s="12" t="s">
        <v>98</v>
      </c>
      <c r="C45" s="13">
        <v>8773884.8900000006</v>
      </c>
      <c r="D45" s="13">
        <v>8151210.2199999997</v>
      </c>
      <c r="E45" s="13">
        <v>4583238.18</v>
      </c>
      <c r="F45" s="13">
        <v>398421.12</v>
      </c>
      <c r="G45" s="13">
        <v>307019.59999999998</v>
      </c>
      <c r="H45" s="13">
        <v>391210.93</v>
      </c>
      <c r="I45" s="13">
        <v>480595.66</v>
      </c>
      <c r="J45" s="13">
        <v>126122.41</v>
      </c>
      <c r="K45" s="13">
        <v>709647.08</v>
      </c>
      <c r="L45" s="13">
        <v>491951.09</v>
      </c>
      <c r="M45" s="13">
        <v>75952.259999999995</v>
      </c>
      <c r="N45" s="13">
        <v>0</v>
      </c>
      <c r="O45" s="13">
        <v>492551.89</v>
      </c>
      <c r="P45" s="13">
        <v>94500</v>
      </c>
      <c r="Q45" s="13">
        <v>0</v>
      </c>
      <c r="R45" s="13">
        <v>0</v>
      </c>
      <c r="S45" s="13">
        <v>79.2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622595.47</v>
      </c>
      <c r="Z45" s="13">
        <v>698884.44</v>
      </c>
      <c r="AA45" s="8"/>
    </row>
    <row r="46" spans="1:27" ht="16.5" customHeight="1" x14ac:dyDescent="0.2">
      <c r="A46" s="12" t="s">
        <v>99</v>
      </c>
      <c r="B46" s="12" t="s">
        <v>100</v>
      </c>
      <c r="C46" s="13">
        <v>8002497.9100000001</v>
      </c>
      <c r="D46" s="13">
        <v>7717310.7800000003</v>
      </c>
      <c r="E46" s="13">
        <v>4351864.12</v>
      </c>
      <c r="F46" s="13">
        <v>332859.55</v>
      </c>
      <c r="G46" s="13">
        <v>469615.89</v>
      </c>
      <c r="H46" s="13">
        <v>282495.99</v>
      </c>
      <c r="I46" s="13">
        <v>407507.44</v>
      </c>
      <c r="J46" s="13">
        <v>140557.20000000001</v>
      </c>
      <c r="K46" s="13">
        <v>558488.5</v>
      </c>
      <c r="L46" s="13">
        <v>421442.61</v>
      </c>
      <c r="M46" s="13">
        <v>79232.240000000005</v>
      </c>
      <c r="N46" s="13">
        <v>0</v>
      </c>
      <c r="O46" s="13">
        <v>481345.51</v>
      </c>
      <c r="P46" s="13">
        <v>191901.73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285187.13</v>
      </c>
      <c r="Z46" s="13">
        <v>227614.51</v>
      </c>
      <c r="AA46" s="8"/>
    </row>
    <row r="47" spans="1:27" ht="16.5" customHeight="1" x14ac:dyDescent="0.2">
      <c r="A47" s="12" t="s">
        <v>101</v>
      </c>
      <c r="B47" s="12" t="s">
        <v>102</v>
      </c>
      <c r="C47" s="13">
        <v>13659705.16</v>
      </c>
      <c r="D47" s="13">
        <v>12909433.460000001</v>
      </c>
      <c r="E47" s="13">
        <v>7657560.9900000002</v>
      </c>
      <c r="F47" s="13">
        <v>362414.39</v>
      </c>
      <c r="G47" s="13">
        <v>590164.65</v>
      </c>
      <c r="H47" s="13">
        <v>548674.91</v>
      </c>
      <c r="I47" s="13">
        <v>627959.65</v>
      </c>
      <c r="J47" s="13">
        <v>108762.42</v>
      </c>
      <c r="K47" s="13">
        <v>1290081.8</v>
      </c>
      <c r="L47" s="13">
        <v>417620.59</v>
      </c>
      <c r="M47" s="13">
        <v>243126.8</v>
      </c>
      <c r="N47" s="13">
        <v>0</v>
      </c>
      <c r="O47" s="13">
        <v>817099.36</v>
      </c>
      <c r="P47" s="13">
        <v>245967.9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27207.81</v>
      </c>
      <c r="X47" s="13">
        <v>0</v>
      </c>
      <c r="Y47" s="13">
        <v>723063.89</v>
      </c>
      <c r="Z47" s="13">
        <v>109727.74</v>
      </c>
      <c r="AA47" s="8"/>
    </row>
    <row r="48" spans="1:27" ht="16.5" customHeight="1" x14ac:dyDescent="0.2">
      <c r="A48" s="12" t="s">
        <v>103</v>
      </c>
      <c r="B48" s="12" t="s">
        <v>104</v>
      </c>
      <c r="C48" s="13">
        <v>71203292.519999996</v>
      </c>
      <c r="D48" s="13">
        <v>62697755.049999997</v>
      </c>
      <c r="E48" s="13">
        <v>38338363.640000001</v>
      </c>
      <c r="F48" s="13">
        <v>1777409.39</v>
      </c>
      <c r="G48" s="13">
        <v>1613354.84</v>
      </c>
      <c r="H48" s="13">
        <v>503670.9</v>
      </c>
      <c r="I48" s="13">
        <v>3186079.5</v>
      </c>
      <c r="J48" s="13">
        <v>753725.69</v>
      </c>
      <c r="K48" s="13">
        <v>5849695.04</v>
      </c>
      <c r="L48" s="13">
        <v>4868284.38</v>
      </c>
      <c r="M48" s="13">
        <v>528282.79</v>
      </c>
      <c r="N48" s="13">
        <v>0</v>
      </c>
      <c r="O48" s="13">
        <v>4470896.95</v>
      </c>
      <c r="P48" s="13">
        <v>807991.93</v>
      </c>
      <c r="Q48" s="13">
        <v>0</v>
      </c>
      <c r="R48" s="13">
        <v>0</v>
      </c>
      <c r="S48" s="13">
        <v>2368</v>
      </c>
      <c r="T48" s="13">
        <v>0</v>
      </c>
      <c r="U48" s="13">
        <v>0</v>
      </c>
      <c r="V48" s="13">
        <v>1461917.45</v>
      </c>
      <c r="W48" s="13">
        <v>62388.54</v>
      </c>
      <c r="X48" s="13">
        <v>0</v>
      </c>
      <c r="Y48" s="13">
        <v>6978863.4800000004</v>
      </c>
      <c r="Z48" s="13">
        <v>75007</v>
      </c>
      <c r="AA48" s="8"/>
    </row>
    <row r="49" spans="1:27" ht="16.5" customHeight="1" x14ac:dyDescent="0.2">
      <c r="A49" s="12" t="s">
        <v>105</v>
      </c>
      <c r="B49" s="12" t="s">
        <v>106</v>
      </c>
      <c r="C49" s="13">
        <v>4388504.8600000003</v>
      </c>
      <c r="D49" s="13">
        <v>4166207.29</v>
      </c>
      <c r="E49" s="13">
        <v>2514737.42</v>
      </c>
      <c r="F49" s="13">
        <v>123546.96</v>
      </c>
      <c r="G49" s="13">
        <v>178658.86</v>
      </c>
      <c r="H49" s="13">
        <v>223481.74</v>
      </c>
      <c r="I49" s="13">
        <v>233582.09</v>
      </c>
      <c r="J49" s="13">
        <v>51623.34</v>
      </c>
      <c r="K49" s="13">
        <v>322669.05</v>
      </c>
      <c r="L49" s="13">
        <v>104947.91</v>
      </c>
      <c r="M49" s="13">
        <v>70700.73</v>
      </c>
      <c r="N49" s="13">
        <v>0</v>
      </c>
      <c r="O49" s="13">
        <v>262962.44</v>
      </c>
      <c r="P49" s="13">
        <v>79296.75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60825.19</v>
      </c>
      <c r="X49" s="13">
        <v>0</v>
      </c>
      <c r="Y49" s="13">
        <v>161472.38</v>
      </c>
      <c r="Z49" s="13">
        <v>0</v>
      </c>
      <c r="AA49" s="8"/>
    </row>
    <row r="50" spans="1:27" ht="16.5" customHeight="1" x14ac:dyDescent="0.2">
      <c r="A50" s="12" t="s">
        <v>107</v>
      </c>
      <c r="B50" s="12" t="s">
        <v>108</v>
      </c>
      <c r="C50" s="13">
        <v>7081509.46</v>
      </c>
      <c r="D50" s="13">
        <v>6739749.9900000002</v>
      </c>
      <c r="E50" s="13">
        <v>3871357.52</v>
      </c>
      <c r="F50" s="13">
        <v>463804.15999999997</v>
      </c>
      <c r="G50" s="13">
        <v>329883.64</v>
      </c>
      <c r="H50" s="13">
        <v>395018.78</v>
      </c>
      <c r="I50" s="13">
        <v>373955.1</v>
      </c>
      <c r="J50" s="13">
        <v>2297.64</v>
      </c>
      <c r="K50" s="13">
        <v>627372.48</v>
      </c>
      <c r="L50" s="13">
        <v>140120</v>
      </c>
      <c r="M50" s="13">
        <v>0</v>
      </c>
      <c r="N50" s="13">
        <v>0</v>
      </c>
      <c r="O50" s="13">
        <v>393151.5</v>
      </c>
      <c r="P50" s="13">
        <v>142789.17000000001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63111</v>
      </c>
      <c r="X50" s="13">
        <v>0</v>
      </c>
      <c r="Y50" s="13">
        <v>278648.46999999997</v>
      </c>
      <c r="Z50" s="13">
        <v>47500</v>
      </c>
      <c r="AA50" s="8"/>
    </row>
    <row r="51" spans="1:27" ht="16.5" customHeight="1" x14ac:dyDescent="0.2">
      <c r="A51" s="12" t="s">
        <v>109</v>
      </c>
      <c r="B51" s="12" t="s">
        <v>110</v>
      </c>
      <c r="C51" s="13">
        <v>3157956.75</v>
      </c>
      <c r="D51" s="13">
        <v>3043015.75</v>
      </c>
      <c r="E51" s="13">
        <v>1770932.14</v>
      </c>
      <c r="F51" s="13">
        <v>76327.350000000006</v>
      </c>
      <c r="G51" s="13">
        <v>178424.78</v>
      </c>
      <c r="H51" s="13">
        <v>180144.63</v>
      </c>
      <c r="I51" s="13">
        <v>85084.99</v>
      </c>
      <c r="J51" s="13">
        <v>62927.17</v>
      </c>
      <c r="K51" s="13">
        <v>310844.78000000003</v>
      </c>
      <c r="L51" s="13">
        <v>89786.96</v>
      </c>
      <c r="M51" s="13">
        <v>5295.71</v>
      </c>
      <c r="N51" s="13">
        <v>0</v>
      </c>
      <c r="O51" s="13">
        <v>200672.44</v>
      </c>
      <c r="P51" s="13">
        <v>82574.8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11716.25</v>
      </c>
      <c r="X51" s="13">
        <v>0</v>
      </c>
      <c r="Y51" s="13">
        <v>103224.75</v>
      </c>
      <c r="Z51" s="13">
        <v>3402</v>
      </c>
      <c r="AA51" s="8"/>
    </row>
    <row r="52" spans="1:27" ht="16.5" customHeight="1" x14ac:dyDescent="0.2">
      <c r="A52" s="12" t="s">
        <v>111</v>
      </c>
      <c r="B52" s="12" t="s">
        <v>112</v>
      </c>
      <c r="C52" s="13">
        <v>14001003.810000001</v>
      </c>
      <c r="D52" s="13">
        <v>12996810.529999999</v>
      </c>
      <c r="E52" s="13">
        <v>7816910.0499999998</v>
      </c>
      <c r="F52" s="13">
        <v>363996.13</v>
      </c>
      <c r="G52" s="13">
        <v>453367.35</v>
      </c>
      <c r="H52" s="13">
        <v>526105.82999999996</v>
      </c>
      <c r="I52" s="13">
        <v>448237.33</v>
      </c>
      <c r="J52" s="13">
        <v>154560.97</v>
      </c>
      <c r="K52" s="13">
        <v>1070640.1599999999</v>
      </c>
      <c r="L52" s="13">
        <v>871695.24</v>
      </c>
      <c r="M52" s="13">
        <v>17587.25</v>
      </c>
      <c r="N52" s="13">
        <v>0</v>
      </c>
      <c r="O52" s="13">
        <v>863711.09</v>
      </c>
      <c r="P52" s="13">
        <v>409999.13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1004193.28</v>
      </c>
      <c r="Z52" s="13">
        <v>2110845.61</v>
      </c>
      <c r="AA52" s="8"/>
    </row>
    <row r="53" spans="1:27" ht="16.5" customHeight="1" x14ac:dyDescent="0.2">
      <c r="A53" s="12" t="s">
        <v>113</v>
      </c>
      <c r="B53" s="12" t="s">
        <v>114</v>
      </c>
      <c r="C53" s="13">
        <v>12601474.01</v>
      </c>
      <c r="D53" s="13">
        <v>12026805.68</v>
      </c>
      <c r="E53" s="13">
        <v>7616184.1100000003</v>
      </c>
      <c r="F53" s="13">
        <v>303539.31</v>
      </c>
      <c r="G53" s="13">
        <v>807885.27</v>
      </c>
      <c r="H53" s="13">
        <v>24704.79</v>
      </c>
      <c r="I53" s="13">
        <v>601391.64</v>
      </c>
      <c r="J53" s="13">
        <v>115275.81</v>
      </c>
      <c r="K53" s="13">
        <v>1029309.14</v>
      </c>
      <c r="L53" s="13">
        <v>347395.66</v>
      </c>
      <c r="M53" s="13">
        <v>269630.2</v>
      </c>
      <c r="N53" s="13">
        <v>0</v>
      </c>
      <c r="O53" s="13">
        <v>730875.01</v>
      </c>
      <c r="P53" s="13">
        <v>180614.74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574668.32999999996</v>
      </c>
      <c r="Z53" s="13">
        <v>98436.59</v>
      </c>
      <c r="AA53" s="8"/>
    </row>
    <row r="54" spans="1:27" ht="16.5" customHeight="1" x14ac:dyDescent="0.2">
      <c r="A54" s="12" t="s">
        <v>115</v>
      </c>
      <c r="B54" s="12" t="s">
        <v>116</v>
      </c>
      <c r="C54" s="13">
        <v>8852518.9399999995</v>
      </c>
      <c r="D54" s="13">
        <v>8528489.7799999993</v>
      </c>
      <c r="E54" s="13">
        <v>4477027.6900000004</v>
      </c>
      <c r="F54" s="13">
        <v>186285.29</v>
      </c>
      <c r="G54" s="13">
        <v>293544.51</v>
      </c>
      <c r="H54" s="13">
        <v>651768.13</v>
      </c>
      <c r="I54" s="13">
        <v>376314.1</v>
      </c>
      <c r="J54" s="13">
        <v>0</v>
      </c>
      <c r="K54" s="13">
        <v>917295.74</v>
      </c>
      <c r="L54" s="13">
        <v>735933.92</v>
      </c>
      <c r="M54" s="13">
        <v>216704.89</v>
      </c>
      <c r="N54" s="13">
        <v>0</v>
      </c>
      <c r="O54" s="13">
        <v>513119.64</v>
      </c>
      <c r="P54" s="13">
        <v>160495.87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52532.82</v>
      </c>
      <c r="X54" s="13">
        <v>0</v>
      </c>
      <c r="Y54" s="13">
        <v>271496.34000000003</v>
      </c>
      <c r="Z54" s="13">
        <v>162184</v>
      </c>
      <c r="AA54" s="8"/>
    </row>
    <row r="55" spans="1:27" ht="16.5" customHeight="1" x14ac:dyDescent="0.2">
      <c r="A55" s="12" t="s">
        <v>117</v>
      </c>
      <c r="B55" s="12" t="s">
        <v>118</v>
      </c>
      <c r="C55" s="13">
        <v>3636790.43</v>
      </c>
      <c r="D55" s="13">
        <v>3496851.46</v>
      </c>
      <c r="E55" s="13">
        <v>2030265</v>
      </c>
      <c r="F55" s="13">
        <v>89673.47</v>
      </c>
      <c r="G55" s="13">
        <v>150221.4</v>
      </c>
      <c r="H55" s="13">
        <v>338648.47</v>
      </c>
      <c r="I55" s="13">
        <v>193154.86</v>
      </c>
      <c r="J55" s="13">
        <v>300</v>
      </c>
      <c r="K55" s="13">
        <v>288330.2</v>
      </c>
      <c r="L55" s="13">
        <v>118411.59</v>
      </c>
      <c r="M55" s="13">
        <v>27304.71</v>
      </c>
      <c r="N55" s="13">
        <v>0</v>
      </c>
      <c r="O55" s="13">
        <v>213274.77</v>
      </c>
      <c r="P55" s="13">
        <v>47266.99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139938.97</v>
      </c>
      <c r="Z55" s="13">
        <v>79867.929999999993</v>
      </c>
      <c r="AA55" s="8"/>
    </row>
    <row r="56" spans="1:27" ht="16.5" customHeight="1" x14ac:dyDescent="0.2">
      <c r="A56" s="12" t="s">
        <v>119</v>
      </c>
      <c r="B56" s="12" t="s">
        <v>120</v>
      </c>
      <c r="C56" s="13">
        <v>12745560.609999999</v>
      </c>
      <c r="D56" s="13">
        <v>11887887.460000001</v>
      </c>
      <c r="E56" s="13">
        <v>6820327.5</v>
      </c>
      <c r="F56" s="13">
        <v>406265.65</v>
      </c>
      <c r="G56" s="13">
        <v>350935.53</v>
      </c>
      <c r="H56" s="13">
        <v>1073541.45</v>
      </c>
      <c r="I56" s="13">
        <v>893394.51</v>
      </c>
      <c r="J56" s="13">
        <v>0</v>
      </c>
      <c r="K56" s="13">
        <v>1419403.39</v>
      </c>
      <c r="L56" s="13">
        <v>186245.28</v>
      </c>
      <c r="M56" s="13">
        <v>0</v>
      </c>
      <c r="N56" s="13">
        <v>0</v>
      </c>
      <c r="O56" s="13">
        <v>628039.57999999996</v>
      </c>
      <c r="P56" s="13">
        <v>109734.57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214387.58</v>
      </c>
      <c r="X56" s="13">
        <v>0</v>
      </c>
      <c r="Y56" s="13">
        <v>643285.56999999995</v>
      </c>
      <c r="Z56" s="13">
        <v>15797</v>
      </c>
      <c r="AA56" s="8"/>
    </row>
    <row r="57" spans="1:27" ht="16.5" customHeight="1" x14ac:dyDescent="0.2">
      <c r="A57" s="12" t="s">
        <v>121</v>
      </c>
      <c r="B57" s="12" t="s">
        <v>122</v>
      </c>
      <c r="C57" s="13">
        <v>16616556.92</v>
      </c>
      <c r="D57" s="13">
        <v>15472034.65</v>
      </c>
      <c r="E57" s="13">
        <v>9261322.3000000007</v>
      </c>
      <c r="F57" s="13">
        <v>743573.54</v>
      </c>
      <c r="G57" s="13">
        <v>737151.64</v>
      </c>
      <c r="H57" s="13">
        <v>515134.38</v>
      </c>
      <c r="I57" s="13">
        <v>692182.56</v>
      </c>
      <c r="J57" s="13">
        <v>134691.04</v>
      </c>
      <c r="K57" s="13">
        <v>1070694.22</v>
      </c>
      <c r="L57" s="13">
        <v>881680.95</v>
      </c>
      <c r="M57" s="13">
        <v>123869.33</v>
      </c>
      <c r="N57" s="13">
        <v>0</v>
      </c>
      <c r="O57" s="13">
        <v>941353</v>
      </c>
      <c r="P57" s="13">
        <v>370381.69</v>
      </c>
      <c r="Q57" s="13">
        <v>0</v>
      </c>
      <c r="R57" s="13">
        <v>0</v>
      </c>
      <c r="S57" s="13">
        <v>0</v>
      </c>
      <c r="T57" s="13">
        <v>0</v>
      </c>
      <c r="U57" s="13">
        <v>121111.02</v>
      </c>
      <c r="V57" s="13">
        <v>12944.93</v>
      </c>
      <c r="W57" s="13">
        <v>0</v>
      </c>
      <c r="X57" s="13">
        <v>0</v>
      </c>
      <c r="Y57" s="13">
        <v>1010466.32</v>
      </c>
      <c r="Z57" s="13">
        <v>0</v>
      </c>
      <c r="AA57" s="8"/>
    </row>
    <row r="58" spans="1:27" ht="16.5" customHeight="1" x14ac:dyDescent="0.2">
      <c r="A58" s="12" t="s">
        <v>123</v>
      </c>
      <c r="B58" s="12" t="s">
        <v>124</v>
      </c>
      <c r="C58" s="13">
        <v>4046439.46</v>
      </c>
      <c r="D58" s="13">
        <v>3876027.49</v>
      </c>
      <c r="E58" s="13">
        <v>2146105.85</v>
      </c>
      <c r="F58" s="13">
        <v>131516.68</v>
      </c>
      <c r="G58" s="13">
        <v>195581.08</v>
      </c>
      <c r="H58" s="13">
        <v>182563.09</v>
      </c>
      <c r="I58" s="13">
        <v>177086.85</v>
      </c>
      <c r="J58" s="13">
        <v>207596.33</v>
      </c>
      <c r="K58" s="13">
        <v>359557.4</v>
      </c>
      <c r="L58" s="13">
        <v>140678.47</v>
      </c>
      <c r="M58" s="13">
        <v>0</v>
      </c>
      <c r="N58" s="13">
        <v>0</v>
      </c>
      <c r="O58" s="13">
        <v>262261.74</v>
      </c>
      <c r="P58" s="13">
        <v>73080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170411.97</v>
      </c>
      <c r="Z58" s="13">
        <v>8813</v>
      </c>
      <c r="AA58" s="8"/>
    </row>
    <row r="59" spans="1:27" ht="16.5" customHeight="1" x14ac:dyDescent="0.2">
      <c r="A59" s="12" t="s">
        <v>125</v>
      </c>
      <c r="B59" s="12" t="s">
        <v>126</v>
      </c>
      <c r="C59" s="13">
        <v>241128466.81999999</v>
      </c>
      <c r="D59" s="13">
        <v>227111203.81999999</v>
      </c>
      <c r="E59" s="13">
        <v>128250724.03</v>
      </c>
      <c r="F59" s="13">
        <v>13310352.710000001</v>
      </c>
      <c r="G59" s="13">
        <v>14772298.32</v>
      </c>
      <c r="H59" s="13">
        <v>1606840.29</v>
      </c>
      <c r="I59" s="13">
        <v>16236898.76</v>
      </c>
      <c r="J59" s="13">
        <v>8066026.1699999999</v>
      </c>
      <c r="K59" s="13">
        <v>18202579.239999998</v>
      </c>
      <c r="L59" s="13">
        <v>8511338.0800000001</v>
      </c>
      <c r="M59" s="13">
        <v>4943001.2</v>
      </c>
      <c r="N59" s="13">
        <v>0</v>
      </c>
      <c r="O59" s="13">
        <v>10883118.300000001</v>
      </c>
      <c r="P59" s="13">
        <v>2328026.7200000002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-224220.45</v>
      </c>
      <c r="W59" s="13">
        <v>0</v>
      </c>
      <c r="X59" s="13">
        <v>0</v>
      </c>
      <c r="Y59" s="13">
        <v>14241483.449999999</v>
      </c>
      <c r="Z59" s="13">
        <v>13765226.789999999</v>
      </c>
      <c r="AA59" s="8"/>
    </row>
    <row r="60" spans="1:27" ht="16.5" customHeight="1" x14ac:dyDescent="0.2">
      <c r="A60" s="12" t="s">
        <v>127</v>
      </c>
      <c r="B60" s="12" t="s">
        <v>128</v>
      </c>
      <c r="C60" s="13">
        <v>15374541.58</v>
      </c>
      <c r="D60" s="13">
        <v>14523259.58</v>
      </c>
      <c r="E60" s="13">
        <v>8706356.6899999995</v>
      </c>
      <c r="F60" s="13">
        <v>352473.71</v>
      </c>
      <c r="G60" s="13">
        <v>451343.53</v>
      </c>
      <c r="H60" s="13">
        <v>998947.32</v>
      </c>
      <c r="I60" s="13">
        <v>708766.32</v>
      </c>
      <c r="J60" s="13">
        <v>0</v>
      </c>
      <c r="K60" s="13">
        <v>1298533.18</v>
      </c>
      <c r="L60" s="13">
        <v>812344.58</v>
      </c>
      <c r="M60" s="13">
        <v>70345.42</v>
      </c>
      <c r="N60" s="13">
        <v>0</v>
      </c>
      <c r="O60" s="13">
        <v>901757</v>
      </c>
      <c r="P60" s="13">
        <v>222391.83</v>
      </c>
      <c r="Q60" s="13">
        <v>0</v>
      </c>
      <c r="R60" s="13">
        <v>0</v>
      </c>
      <c r="S60" s="13">
        <v>13280</v>
      </c>
      <c r="T60" s="13">
        <v>0</v>
      </c>
      <c r="U60" s="13">
        <v>0</v>
      </c>
      <c r="V60" s="13">
        <v>173566.38</v>
      </c>
      <c r="W60" s="13">
        <v>0</v>
      </c>
      <c r="X60" s="13">
        <v>0</v>
      </c>
      <c r="Y60" s="13">
        <v>664435.62</v>
      </c>
      <c r="Z60" s="13">
        <v>17749</v>
      </c>
      <c r="AA60" s="8"/>
    </row>
    <row r="61" spans="1:27" ht="16.5" customHeight="1" x14ac:dyDescent="0.2">
      <c r="A61" s="12" t="s">
        <v>129</v>
      </c>
      <c r="B61" s="12" t="s">
        <v>130</v>
      </c>
      <c r="C61" s="13">
        <v>46671368.439999998</v>
      </c>
      <c r="D61" s="13">
        <v>44600935.369999997</v>
      </c>
      <c r="E61" s="13">
        <v>25368050.719999999</v>
      </c>
      <c r="F61" s="13">
        <v>1150792.2</v>
      </c>
      <c r="G61" s="13">
        <v>1583795.36</v>
      </c>
      <c r="H61" s="13">
        <v>1913151.27</v>
      </c>
      <c r="I61" s="13">
        <v>2260635.94</v>
      </c>
      <c r="J61" s="13">
        <v>281800.49</v>
      </c>
      <c r="K61" s="13">
        <v>4114099.43</v>
      </c>
      <c r="L61" s="13">
        <v>3275266.66</v>
      </c>
      <c r="M61" s="13">
        <v>639206.62</v>
      </c>
      <c r="N61" s="13">
        <v>0</v>
      </c>
      <c r="O61" s="13">
        <v>3027359.46</v>
      </c>
      <c r="P61" s="13">
        <v>986777.22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199784.43</v>
      </c>
      <c r="X61" s="13">
        <v>0</v>
      </c>
      <c r="Y61" s="13">
        <v>1870648.64</v>
      </c>
      <c r="Z61" s="13">
        <v>230429</v>
      </c>
      <c r="AA61" s="8"/>
    </row>
    <row r="62" spans="1:27" ht="16.5" customHeight="1" x14ac:dyDescent="0.2">
      <c r="A62" s="12" t="s">
        <v>131</v>
      </c>
      <c r="B62" s="12" t="s">
        <v>132</v>
      </c>
      <c r="C62" s="13">
        <v>14584142.949999999</v>
      </c>
      <c r="D62" s="13">
        <v>13561536.539999999</v>
      </c>
      <c r="E62" s="13">
        <v>7851346.25</v>
      </c>
      <c r="F62" s="13">
        <v>662392.62</v>
      </c>
      <c r="G62" s="13">
        <v>798388.51</v>
      </c>
      <c r="H62" s="13">
        <v>774527.56</v>
      </c>
      <c r="I62" s="13">
        <v>933433</v>
      </c>
      <c r="J62" s="13">
        <v>66627.86</v>
      </c>
      <c r="K62" s="13">
        <v>1545462.6</v>
      </c>
      <c r="L62" s="13">
        <v>71496.600000000006</v>
      </c>
      <c r="M62" s="13">
        <v>219273.73</v>
      </c>
      <c r="N62" s="13">
        <v>0</v>
      </c>
      <c r="O62" s="13">
        <v>638587.81000000006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11352.4</v>
      </c>
      <c r="X62" s="13">
        <v>0</v>
      </c>
      <c r="Y62" s="13">
        <v>1011254.01</v>
      </c>
      <c r="Z62" s="13">
        <v>199926.98</v>
      </c>
      <c r="AA62" s="8"/>
    </row>
    <row r="63" spans="1:27" ht="16.5" customHeight="1" x14ac:dyDescent="0.2">
      <c r="A63" s="12" t="s">
        <v>133</v>
      </c>
      <c r="B63" s="12" t="s">
        <v>134</v>
      </c>
      <c r="C63" s="13">
        <v>8011140.6100000003</v>
      </c>
      <c r="D63" s="13">
        <v>7736343.3099999996</v>
      </c>
      <c r="E63" s="13">
        <v>4512026.5999999996</v>
      </c>
      <c r="F63" s="13">
        <v>310991.13</v>
      </c>
      <c r="G63" s="13">
        <v>241700.56</v>
      </c>
      <c r="H63" s="13">
        <v>959780.52</v>
      </c>
      <c r="I63" s="13">
        <v>304415.78999999998</v>
      </c>
      <c r="J63" s="13">
        <v>211382.13</v>
      </c>
      <c r="K63" s="13">
        <v>664168.80000000005</v>
      </c>
      <c r="L63" s="13">
        <v>142239.73000000001</v>
      </c>
      <c r="M63" s="13">
        <v>8240.31</v>
      </c>
      <c r="N63" s="13">
        <v>0</v>
      </c>
      <c r="O63" s="13">
        <v>238226.75</v>
      </c>
      <c r="P63" s="13">
        <v>143170.99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30760.55</v>
      </c>
      <c r="X63" s="13">
        <v>0</v>
      </c>
      <c r="Y63" s="13">
        <v>244036.75</v>
      </c>
      <c r="Z63" s="13">
        <v>142416.29999999999</v>
      </c>
      <c r="AA63" s="8"/>
    </row>
    <row r="64" spans="1:27" ht="16.5" customHeight="1" x14ac:dyDescent="0.2">
      <c r="A64" s="12" t="s">
        <v>135</v>
      </c>
      <c r="B64" s="12" t="s">
        <v>136</v>
      </c>
      <c r="C64" s="13">
        <v>34055635.289999999</v>
      </c>
      <c r="D64" s="13">
        <v>32520906.030000001</v>
      </c>
      <c r="E64" s="13">
        <v>18317085.719999999</v>
      </c>
      <c r="F64" s="13">
        <v>1476996.56</v>
      </c>
      <c r="G64" s="13">
        <v>1584771.59</v>
      </c>
      <c r="H64" s="13">
        <v>819191.74</v>
      </c>
      <c r="I64" s="13">
        <v>2213141.7799999998</v>
      </c>
      <c r="J64" s="13">
        <v>281781.13</v>
      </c>
      <c r="K64" s="13">
        <v>3122800.41</v>
      </c>
      <c r="L64" s="13">
        <v>2204077.1</v>
      </c>
      <c r="M64" s="13">
        <v>439052.58</v>
      </c>
      <c r="N64" s="13">
        <v>0</v>
      </c>
      <c r="O64" s="13">
        <v>1755811.44</v>
      </c>
      <c r="P64" s="13">
        <v>306195.98</v>
      </c>
      <c r="Q64" s="13">
        <v>0</v>
      </c>
      <c r="R64" s="13">
        <v>0</v>
      </c>
      <c r="S64" s="13">
        <v>97738.21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1436991.05</v>
      </c>
      <c r="Z64" s="13">
        <v>515358</v>
      </c>
      <c r="AA64" s="8"/>
    </row>
    <row r="65" spans="1:27" ht="16.5" customHeight="1" x14ac:dyDescent="0.2">
      <c r="A65" s="12" t="s">
        <v>137</v>
      </c>
      <c r="B65" s="12" t="s">
        <v>138</v>
      </c>
      <c r="C65" s="13">
        <v>6052628.2400000002</v>
      </c>
      <c r="D65" s="13">
        <v>5819008.6500000004</v>
      </c>
      <c r="E65" s="13">
        <v>3434841.03</v>
      </c>
      <c r="F65" s="13">
        <v>195594.85</v>
      </c>
      <c r="G65" s="13">
        <v>176019.18</v>
      </c>
      <c r="H65" s="13">
        <v>286508.59000000003</v>
      </c>
      <c r="I65" s="13">
        <v>314356.93</v>
      </c>
      <c r="J65" s="13">
        <v>55753.46</v>
      </c>
      <c r="K65" s="13">
        <v>518657.71</v>
      </c>
      <c r="L65" s="13">
        <v>320115.82</v>
      </c>
      <c r="M65" s="13">
        <v>23291.8</v>
      </c>
      <c r="N65" s="13">
        <v>0</v>
      </c>
      <c r="O65" s="13">
        <v>400761.37</v>
      </c>
      <c r="P65" s="13">
        <v>93107.91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233619.59</v>
      </c>
      <c r="Z65" s="13">
        <v>0</v>
      </c>
      <c r="AA65" s="8"/>
    </row>
    <row r="66" spans="1:27" ht="16.5" customHeight="1" x14ac:dyDescent="0.2">
      <c r="A66" s="12" t="s">
        <v>139</v>
      </c>
      <c r="B66" s="12" t="s">
        <v>140</v>
      </c>
      <c r="C66" s="13">
        <v>3925781.55</v>
      </c>
      <c r="D66" s="13">
        <v>3785243.75</v>
      </c>
      <c r="E66" s="13">
        <v>2488454.89</v>
      </c>
      <c r="F66" s="13">
        <v>116573.88</v>
      </c>
      <c r="G66" s="13">
        <v>88491.63</v>
      </c>
      <c r="H66" s="13">
        <v>271229.8</v>
      </c>
      <c r="I66" s="13">
        <v>140627.64000000001</v>
      </c>
      <c r="J66" s="13">
        <v>43735.46</v>
      </c>
      <c r="K66" s="13">
        <v>304701.68</v>
      </c>
      <c r="L66" s="13">
        <v>18781.78</v>
      </c>
      <c r="M66" s="13">
        <v>4234.1000000000004</v>
      </c>
      <c r="N66" s="13">
        <v>0</v>
      </c>
      <c r="O66" s="13">
        <v>242122.54</v>
      </c>
      <c r="P66" s="13">
        <v>66290.350000000006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140537.79999999999</v>
      </c>
      <c r="Z66" s="13">
        <v>16763.189999999999</v>
      </c>
      <c r="AA66" s="8"/>
    </row>
    <row r="67" spans="1:27" ht="16.5" customHeight="1" x14ac:dyDescent="0.2">
      <c r="A67" s="12" t="s">
        <v>141</v>
      </c>
      <c r="B67" s="12" t="s">
        <v>142</v>
      </c>
      <c r="C67" s="13">
        <v>9428589.2400000002</v>
      </c>
      <c r="D67" s="13">
        <v>8627504.1300000008</v>
      </c>
      <c r="E67" s="13">
        <v>4501323.92</v>
      </c>
      <c r="F67" s="13">
        <v>457964.74</v>
      </c>
      <c r="G67" s="13">
        <v>399097.65</v>
      </c>
      <c r="H67" s="13">
        <v>507079.35</v>
      </c>
      <c r="I67" s="13">
        <v>498931.48</v>
      </c>
      <c r="J67" s="13">
        <v>50825.89</v>
      </c>
      <c r="K67" s="13">
        <v>796842.66</v>
      </c>
      <c r="L67" s="13">
        <v>725327.32</v>
      </c>
      <c r="M67" s="13">
        <v>18528.150000000001</v>
      </c>
      <c r="N67" s="13">
        <v>0</v>
      </c>
      <c r="O67" s="13">
        <v>550002.31000000006</v>
      </c>
      <c r="P67" s="13">
        <v>121580.66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137968.85</v>
      </c>
      <c r="X67" s="13">
        <v>0</v>
      </c>
      <c r="Y67" s="13">
        <v>663116.26</v>
      </c>
      <c r="Z67" s="13">
        <v>10170</v>
      </c>
      <c r="AA67" s="8"/>
    </row>
    <row r="68" spans="1:27" ht="16.5" customHeight="1" x14ac:dyDescent="0.2">
      <c r="A68" s="12" t="s">
        <v>143</v>
      </c>
      <c r="B68" s="12" t="s">
        <v>144</v>
      </c>
      <c r="C68" s="13">
        <v>15848172.91</v>
      </c>
      <c r="D68" s="13">
        <v>14565895.08</v>
      </c>
      <c r="E68" s="13">
        <v>8807036.8200000003</v>
      </c>
      <c r="F68" s="13">
        <v>505197.38</v>
      </c>
      <c r="G68" s="13">
        <v>432105.29</v>
      </c>
      <c r="H68" s="13">
        <v>463324.92</v>
      </c>
      <c r="I68" s="13">
        <v>641775.22</v>
      </c>
      <c r="J68" s="13">
        <v>92477.88</v>
      </c>
      <c r="K68" s="13">
        <v>1284016.51</v>
      </c>
      <c r="L68" s="13">
        <v>1161252.81</v>
      </c>
      <c r="M68" s="13">
        <v>49751.17</v>
      </c>
      <c r="N68" s="13">
        <v>0</v>
      </c>
      <c r="O68" s="13">
        <v>964501.1</v>
      </c>
      <c r="P68" s="13">
        <v>164455.98000000001</v>
      </c>
      <c r="Q68" s="13">
        <v>0</v>
      </c>
      <c r="R68" s="13">
        <v>0</v>
      </c>
      <c r="S68" s="13">
        <v>33235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1249042.83</v>
      </c>
      <c r="Z68" s="13">
        <v>2270952.02</v>
      </c>
      <c r="AA68" s="8"/>
    </row>
    <row r="69" spans="1:27" ht="16.5" customHeight="1" x14ac:dyDescent="0.2">
      <c r="A69" s="12" t="s">
        <v>145</v>
      </c>
      <c r="B69" s="12" t="s">
        <v>146</v>
      </c>
      <c r="C69" s="13">
        <v>12671764.130000001</v>
      </c>
      <c r="D69" s="13">
        <v>12027794.300000001</v>
      </c>
      <c r="E69" s="13">
        <v>7544814.8300000001</v>
      </c>
      <c r="F69" s="13">
        <v>496827.11</v>
      </c>
      <c r="G69" s="13">
        <v>574642.78</v>
      </c>
      <c r="H69" s="13">
        <v>523654.47</v>
      </c>
      <c r="I69" s="13">
        <v>675427.63</v>
      </c>
      <c r="J69" s="13">
        <v>46059.58</v>
      </c>
      <c r="K69" s="13">
        <v>842293.74</v>
      </c>
      <c r="L69" s="13">
        <v>338988.32</v>
      </c>
      <c r="M69" s="13">
        <v>51565.47</v>
      </c>
      <c r="N69" s="13">
        <v>0</v>
      </c>
      <c r="O69" s="13">
        <v>815910.40000000002</v>
      </c>
      <c r="P69" s="13">
        <v>117609.97</v>
      </c>
      <c r="Q69" s="13">
        <v>0</v>
      </c>
      <c r="R69" s="13">
        <v>0</v>
      </c>
      <c r="S69" s="13">
        <v>53396.75</v>
      </c>
      <c r="T69" s="13">
        <v>12025.24</v>
      </c>
      <c r="U69" s="13">
        <v>0</v>
      </c>
      <c r="V69" s="13">
        <v>0</v>
      </c>
      <c r="W69" s="13">
        <v>0</v>
      </c>
      <c r="X69" s="13">
        <v>0</v>
      </c>
      <c r="Y69" s="13">
        <v>578547.84</v>
      </c>
      <c r="Z69" s="13">
        <v>42476</v>
      </c>
      <c r="AA69" s="8"/>
    </row>
    <row r="70" spans="1:27" ht="16.5" customHeight="1" x14ac:dyDescent="0.2">
      <c r="A70" s="12" t="s">
        <v>147</v>
      </c>
      <c r="B70" s="12" t="s">
        <v>148</v>
      </c>
      <c r="C70" s="13">
        <v>21110544.109999999</v>
      </c>
      <c r="D70" s="13">
        <v>19762433.510000002</v>
      </c>
      <c r="E70" s="13">
        <v>11389739.74</v>
      </c>
      <c r="F70" s="13">
        <v>706849.9</v>
      </c>
      <c r="G70" s="13">
        <v>705816.53</v>
      </c>
      <c r="H70" s="13">
        <v>463695.47</v>
      </c>
      <c r="I70" s="13">
        <v>1109890</v>
      </c>
      <c r="J70" s="13">
        <v>306163.38</v>
      </c>
      <c r="K70" s="13">
        <v>1963086.12</v>
      </c>
      <c r="L70" s="13">
        <v>1427943.51</v>
      </c>
      <c r="M70" s="13">
        <v>40281.97</v>
      </c>
      <c r="N70" s="13">
        <v>0</v>
      </c>
      <c r="O70" s="13">
        <v>1359352.17</v>
      </c>
      <c r="P70" s="13">
        <v>289614.71999999997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1167.8599999999999</v>
      </c>
      <c r="W70" s="13">
        <v>0</v>
      </c>
      <c r="X70" s="13">
        <v>0</v>
      </c>
      <c r="Y70" s="13">
        <v>1346942.74</v>
      </c>
      <c r="Z70" s="13">
        <v>1565160.79</v>
      </c>
      <c r="AA70" s="8"/>
    </row>
    <row r="71" spans="1:27" ht="16.5" customHeight="1" x14ac:dyDescent="0.2">
      <c r="A71" s="12" t="s">
        <v>149</v>
      </c>
      <c r="B71" s="12" t="s">
        <v>150</v>
      </c>
      <c r="C71" s="13">
        <v>24600808.850000001</v>
      </c>
      <c r="D71" s="13">
        <v>24006238.780000001</v>
      </c>
      <c r="E71" s="13">
        <v>14234150.869999999</v>
      </c>
      <c r="F71" s="13">
        <v>933631.09</v>
      </c>
      <c r="G71" s="13">
        <v>1334348.6299999999</v>
      </c>
      <c r="H71" s="13">
        <v>782846.63</v>
      </c>
      <c r="I71" s="13">
        <v>1135335.33</v>
      </c>
      <c r="J71" s="13">
        <v>156091.04999999999</v>
      </c>
      <c r="K71" s="13">
        <v>1525818.61</v>
      </c>
      <c r="L71" s="13">
        <v>1718686.98</v>
      </c>
      <c r="M71" s="13">
        <v>72273.67</v>
      </c>
      <c r="N71" s="13">
        <v>0</v>
      </c>
      <c r="O71" s="13">
        <v>1781781.44</v>
      </c>
      <c r="P71" s="13">
        <v>331274.48</v>
      </c>
      <c r="Q71" s="13">
        <v>0</v>
      </c>
      <c r="R71" s="13">
        <v>0</v>
      </c>
      <c r="S71" s="13">
        <v>13138.89</v>
      </c>
      <c r="T71" s="13">
        <v>0</v>
      </c>
      <c r="U71" s="13">
        <v>0</v>
      </c>
      <c r="V71" s="13">
        <v>62069.89</v>
      </c>
      <c r="W71" s="13">
        <v>0</v>
      </c>
      <c r="X71" s="13">
        <v>0</v>
      </c>
      <c r="Y71" s="13">
        <v>519361.29</v>
      </c>
      <c r="Z71" s="13">
        <v>1532733.06</v>
      </c>
      <c r="AA71" s="8"/>
    </row>
    <row r="72" spans="1:27" ht="16.5" customHeight="1" x14ac:dyDescent="0.2">
      <c r="A72" s="12" t="s">
        <v>151</v>
      </c>
      <c r="B72" s="12" t="s">
        <v>152</v>
      </c>
      <c r="C72" s="13">
        <v>24576711.57</v>
      </c>
      <c r="D72" s="13">
        <v>23146704.91</v>
      </c>
      <c r="E72" s="13">
        <v>14271877.75</v>
      </c>
      <c r="F72" s="13">
        <v>1136823.68</v>
      </c>
      <c r="G72" s="13">
        <v>612880.32999999996</v>
      </c>
      <c r="H72" s="13">
        <v>542407.79</v>
      </c>
      <c r="I72" s="13">
        <v>997284.21</v>
      </c>
      <c r="J72" s="13">
        <v>179412.76</v>
      </c>
      <c r="K72" s="13">
        <v>1826448.39</v>
      </c>
      <c r="L72" s="13">
        <v>1464368.3</v>
      </c>
      <c r="M72" s="13">
        <v>153505.57999999999</v>
      </c>
      <c r="N72" s="13">
        <v>0</v>
      </c>
      <c r="O72" s="13">
        <v>1634446.27</v>
      </c>
      <c r="P72" s="13">
        <v>327249.84999999998</v>
      </c>
      <c r="Q72" s="13">
        <v>0</v>
      </c>
      <c r="R72" s="13">
        <v>130000</v>
      </c>
      <c r="S72" s="13">
        <v>5742.97</v>
      </c>
      <c r="T72" s="13">
        <v>0</v>
      </c>
      <c r="U72" s="13">
        <v>0</v>
      </c>
      <c r="V72" s="13">
        <v>2419</v>
      </c>
      <c r="W72" s="13">
        <v>134125</v>
      </c>
      <c r="X72" s="13">
        <v>0</v>
      </c>
      <c r="Y72" s="13">
        <v>1157719.69</v>
      </c>
      <c r="Z72" s="13">
        <v>179721.75</v>
      </c>
      <c r="AA72" s="8"/>
    </row>
    <row r="73" spans="1:27" ht="16.5" customHeight="1" x14ac:dyDescent="0.2">
      <c r="A73" s="12" t="s">
        <v>153</v>
      </c>
      <c r="B73" s="12" t="s">
        <v>154</v>
      </c>
      <c r="C73" s="13">
        <v>10388755.460000001</v>
      </c>
      <c r="D73" s="13">
        <v>9918174.5600000005</v>
      </c>
      <c r="E73" s="13">
        <v>5741540.4299999997</v>
      </c>
      <c r="F73" s="13">
        <v>296981.51</v>
      </c>
      <c r="G73" s="13">
        <v>523307.83</v>
      </c>
      <c r="H73" s="13">
        <v>384869.1</v>
      </c>
      <c r="I73" s="13">
        <v>395629.29</v>
      </c>
      <c r="J73" s="13">
        <v>86302.06</v>
      </c>
      <c r="K73" s="13">
        <v>1022975.9</v>
      </c>
      <c r="L73" s="13">
        <v>694388.85</v>
      </c>
      <c r="M73" s="13">
        <v>59339.81</v>
      </c>
      <c r="N73" s="13">
        <v>0</v>
      </c>
      <c r="O73" s="13">
        <v>570495.57999999996</v>
      </c>
      <c r="P73" s="13">
        <v>142344.20000000001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470580.9</v>
      </c>
      <c r="Z73" s="13">
        <v>166319.76999999999</v>
      </c>
      <c r="AA73" s="8"/>
    </row>
    <row r="74" spans="1:27" ht="16.5" customHeight="1" x14ac:dyDescent="0.2">
      <c r="A74" s="12" t="s">
        <v>155</v>
      </c>
      <c r="B74" s="12" t="s">
        <v>156</v>
      </c>
      <c r="C74" s="13">
        <v>20146481.109999999</v>
      </c>
      <c r="D74" s="13">
        <v>19352623.98</v>
      </c>
      <c r="E74" s="13">
        <v>9745497.9900000002</v>
      </c>
      <c r="F74" s="13">
        <v>902946.97</v>
      </c>
      <c r="G74" s="13">
        <v>901942.54</v>
      </c>
      <c r="H74" s="13">
        <v>2006288.98</v>
      </c>
      <c r="I74" s="13">
        <v>949946.9</v>
      </c>
      <c r="J74" s="13">
        <v>204736.75</v>
      </c>
      <c r="K74" s="13">
        <v>1666787.92</v>
      </c>
      <c r="L74" s="13">
        <v>1138820.6100000001</v>
      </c>
      <c r="M74" s="13">
        <v>186053.45</v>
      </c>
      <c r="N74" s="13">
        <v>0</v>
      </c>
      <c r="O74" s="13">
        <v>1287350.6399999999</v>
      </c>
      <c r="P74" s="13">
        <v>362251.23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793857.13</v>
      </c>
      <c r="Z74" s="13">
        <v>814433.31</v>
      </c>
      <c r="AA74" s="8"/>
    </row>
    <row r="75" spans="1:27" ht="16.5" customHeight="1" x14ac:dyDescent="0.2">
      <c r="A75" s="12" t="s">
        <v>157</v>
      </c>
      <c r="B75" s="12" t="s">
        <v>158</v>
      </c>
      <c r="C75" s="13">
        <v>10240887.92</v>
      </c>
      <c r="D75" s="13">
        <v>9792803.0299999993</v>
      </c>
      <c r="E75" s="13">
        <v>5231621.2</v>
      </c>
      <c r="F75" s="13">
        <v>383126.09</v>
      </c>
      <c r="G75" s="13">
        <v>552243.49</v>
      </c>
      <c r="H75" s="13">
        <v>461487.55</v>
      </c>
      <c r="I75" s="13">
        <v>603486.71</v>
      </c>
      <c r="J75" s="13">
        <v>88792.75</v>
      </c>
      <c r="K75" s="13">
        <v>966053.13</v>
      </c>
      <c r="L75" s="13">
        <v>679169.45</v>
      </c>
      <c r="M75" s="13">
        <v>105099.38</v>
      </c>
      <c r="N75" s="13">
        <v>0</v>
      </c>
      <c r="O75" s="13">
        <v>587229.19999999995</v>
      </c>
      <c r="P75" s="13">
        <v>134494.07999999999</v>
      </c>
      <c r="Q75" s="13">
        <v>0</v>
      </c>
      <c r="R75" s="13">
        <v>0</v>
      </c>
      <c r="S75" s="13">
        <v>5609.56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442475.33</v>
      </c>
      <c r="Z75" s="13">
        <v>652336.32999999996</v>
      </c>
      <c r="AA75" s="8"/>
    </row>
    <row r="76" spans="1:27" ht="16.5" customHeight="1" x14ac:dyDescent="0.2">
      <c r="A76" s="12" t="s">
        <v>159</v>
      </c>
      <c r="B76" s="12" t="s">
        <v>160</v>
      </c>
      <c r="C76" s="13">
        <v>78814325.650000006</v>
      </c>
      <c r="D76" s="13">
        <v>75818910.409999996</v>
      </c>
      <c r="E76" s="13">
        <v>44128000.579999998</v>
      </c>
      <c r="F76" s="13">
        <v>3651122.58</v>
      </c>
      <c r="G76" s="13">
        <v>3339009.71</v>
      </c>
      <c r="H76" s="13">
        <v>801906.31</v>
      </c>
      <c r="I76" s="13">
        <v>3885050.84</v>
      </c>
      <c r="J76" s="13">
        <v>1016677.9</v>
      </c>
      <c r="K76" s="13">
        <v>6423312.7000000002</v>
      </c>
      <c r="L76" s="13">
        <v>4614755.5999999996</v>
      </c>
      <c r="M76" s="13">
        <v>1737273.98</v>
      </c>
      <c r="N76" s="13">
        <v>0</v>
      </c>
      <c r="O76" s="13">
        <v>5289133.8099999996</v>
      </c>
      <c r="P76" s="13">
        <v>932666.4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2995415.24</v>
      </c>
      <c r="Z76" s="13">
        <v>94525</v>
      </c>
      <c r="AA76" s="8"/>
    </row>
    <row r="77" spans="1:27" ht="16.5" customHeight="1" x14ac:dyDescent="0.2">
      <c r="A77" s="12" t="s">
        <v>161</v>
      </c>
      <c r="B77" s="12" t="s">
        <v>162</v>
      </c>
      <c r="C77" s="13">
        <v>33687016.810000002</v>
      </c>
      <c r="D77" s="13">
        <v>31854056.300000001</v>
      </c>
      <c r="E77" s="13">
        <v>18553262.699999999</v>
      </c>
      <c r="F77" s="13">
        <v>1276739.01</v>
      </c>
      <c r="G77" s="13">
        <v>1373040.92</v>
      </c>
      <c r="H77" s="13">
        <v>942081.87</v>
      </c>
      <c r="I77" s="13">
        <v>1704361.21</v>
      </c>
      <c r="J77" s="13">
        <v>286198.73</v>
      </c>
      <c r="K77" s="13">
        <v>3086621.43</v>
      </c>
      <c r="L77" s="13">
        <v>1524029.93</v>
      </c>
      <c r="M77" s="13">
        <v>249512.45</v>
      </c>
      <c r="N77" s="13">
        <v>0</v>
      </c>
      <c r="O77" s="13">
        <v>2053695.66</v>
      </c>
      <c r="P77" s="13">
        <v>804512.39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4534.95</v>
      </c>
      <c r="X77" s="13">
        <v>0</v>
      </c>
      <c r="Y77" s="13">
        <v>1828425.56</v>
      </c>
      <c r="Z77" s="13">
        <v>1388898.61</v>
      </c>
      <c r="AA77" s="8"/>
    </row>
    <row r="78" spans="1:27" ht="16.5" customHeight="1" x14ac:dyDescent="0.2">
      <c r="A78" s="12" t="s">
        <v>163</v>
      </c>
      <c r="B78" s="12" t="s">
        <v>164</v>
      </c>
      <c r="C78" s="13">
        <v>5566723.9000000004</v>
      </c>
      <c r="D78" s="13">
        <v>5412728.9199999999</v>
      </c>
      <c r="E78" s="13">
        <v>3175942.96</v>
      </c>
      <c r="F78" s="13">
        <v>228436.75</v>
      </c>
      <c r="G78" s="13">
        <v>404875.64</v>
      </c>
      <c r="H78" s="13">
        <v>258318.34</v>
      </c>
      <c r="I78" s="13">
        <v>274887.21000000002</v>
      </c>
      <c r="J78" s="13">
        <v>77875.02</v>
      </c>
      <c r="K78" s="13">
        <v>350623.29</v>
      </c>
      <c r="L78" s="13">
        <v>113855.63</v>
      </c>
      <c r="M78" s="13">
        <v>24577.54</v>
      </c>
      <c r="N78" s="13">
        <v>0</v>
      </c>
      <c r="O78" s="13">
        <v>333142.08</v>
      </c>
      <c r="P78" s="13">
        <v>170194.46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153994.98000000001</v>
      </c>
      <c r="Z78" s="13">
        <v>241063.85</v>
      </c>
      <c r="AA78" s="8"/>
    </row>
    <row r="79" spans="1:27" ht="16.5" customHeight="1" x14ac:dyDescent="0.2">
      <c r="A79" s="12" t="s">
        <v>165</v>
      </c>
      <c r="B79" s="12" t="s">
        <v>166</v>
      </c>
      <c r="C79" s="13">
        <v>18889491.460000001</v>
      </c>
      <c r="D79" s="13">
        <v>17859050.940000001</v>
      </c>
      <c r="E79" s="13">
        <v>10141745.02</v>
      </c>
      <c r="F79" s="13">
        <v>322405.64</v>
      </c>
      <c r="G79" s="13">
        <v>524622.61</v>
      </c>
      <c r="H79" s="13">
        <v>804159.9</v>
      </c>
      <c r="I79" s="13">
        <v>892904.16</v>
      </c>
      <c r="J79" s="13">
        <v>147851.14000000001</v>
      </c>
      <c r="K79" s="13">
        <v>1928864.46</v>
      </c>
      <c r="L79" s="13">
        <v>1066188.5</v>
      </c>
      <c r="M79" s="13">
        <v>266227.12</v>
      </c>
      <c r="N79" s="13">
        <v>0</v>
      </c>
      <c r="O79" s="13">
        <v>1316104.02</v>
      </c>
      <c r="P79" s="13">
        <v>447978.37</v>
      </c>
      <c r="Q79" s="13">
        <v>0</v>
      </c>
      <c r="R79" s="13">
        <v>22677.26</v>
      </c>
      <c r="S79" s="13">
        <v>7854.08</v>
      </c>
      <c r="T79" s="13">
        <v>0</v>
      </c>
      <c r="U79" s="13">
        <v>0</v>
      </c>
      <c r="V79" s="13">
        <v>0</v>
      </c>
      <c r="W79" s="13">
        <v>64790.34</v>
      </c>
      <c r="X79" s="13">
        <v>0</v>
      </c>
      <c r="Y79" s="13">
        <v>935118.84</v>
      </c>
      <c r="Z79" s="13">
        <v>1150872.1499999999</v>
      </c>
      <c r="AA79" s="8"/>
    </row>
    <row r="80" spans="1:27" ht="16.5" customHeight="1" x14ac:dyDescent="0.2">
      <c r="A80" s="12" t="s">
        <v>167</v>
      </c>
      <c r="B80" s="12" t="s">
        <v>168</v>
      </c>
      <c r="C80" s="13">
        <v>6829170.75</v>
      </c>
      <c r="D80" s="13">
        <v>6563322.1799999997</v>
      </c>
      <c r="E80" s="13">
        <v>3899244.54</v>
      </c>
      <c r="F80" s="13">
        <v>378156.93</v>
      </c>
      <c r="G80" s="13">
        <v>224488.61</v>
      </c>
      <c r="H80" s="13">
        <v>346608.31</v>
      </c>
      <c r="I80" s="13">
        <v>292287</v>
      </c>
      <c r="J80" s="13">
        <v>0</v>
      </c>
      <c r="K80" s="13">
        <v>661107.74</v>
      </c>
      <c r="L80" s="13">
        <v>217490.91</v>
      </c>
      <c r="M80" s="13">
        <v>0</v>
      </c>
      <c r="N80" s="13">
        <v>0</v>
      </c>
      <c r="O80" s="13">
        <v>441244.76</v>
      </c>
      <c r="P80" s="13">
        <v>102693.38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265848.57</v>
      </c>
      <c r="Z80" s="13">
        <v>26104</v>
      </c>
      <c r="AA80" s="8"/>
    </row>
    <row r="81" spans="1:27" ht="16.5" customHeight="1" x14ac:dyDescent="0.2">
      <c r="A81" s="12" t="s">
        <v>169</v>
      </c>
      <c r="B81" s="12" t="s">
        <v>170</v>
      </c>
      <c r="C81" s="13">
        <v>15178583.640000001</v>
      </c>
      <c r="D81" s="13">
        <v>14426598.34</v>
      </c>
      <c r="E81" s="13">
        <v>7960873.3099999996</v>
      </c>
      <c r="F81" s="13">
        <v>730465.67</v>
      </c>
      <c r="G81" s="13">
        <v>530707.54</v>
      </c>
      <c r="H81" s="13">
        <v>765094.17</v>
      </c>
      <c r="I81" s="13">
        <v>785142.97</v>
      </c>
      <c r="J81" s="13">
        <v>53654.8</v>
      </c>
      <c r="K81" s="13">
        <v>1097085.98</v>
      </c>
      <c r="L81" s="13">
        <v>1064586.6100000001</v>
      </c>
      <c r="M81" s="13">
        <v>66186.62</v>
      </c>
      <c r="N81" s="13">
        <v>0</v>
      </c>
      <c r="O81" s="13">
        <v>1078566.3</v>
      </c>
      <c r="P81" s="13">
        <v>294234.37</v>
      </c>
      <c r="Q81" s="13">
        <v>0</v>
      </c>
      <c r="R81" s="13">
        <v>0</v>
      </c>
      <c r="S81" s="13">
        <v>27340.61</v>
      </c>
      <c r="T81" s="13">
        <v>0</v>
      </c>
      <c r="U81" s="13">
        <v>0</v>
      </c>
      <c r="V81" s="13">
        <v>39500</v>
      </c>
      <c r="W81" s="13">
        <v>48778.82</v>
      </c>
      <c r="X81" s="13">
        <v>12093.88</v>
      </c>
      <c r="Y81" s="13">
        <v>624271.99</v>
      </c>
      <c r="Z81" s="13">
        <v>48789.75</v>
      </c>
      <c r="AA81" s="8"/>
    </row>
    <row r="82" spans="1:27" ht="16.5" customHeight="1" x14ac:dyDescent="0.2">
      <c r="A82" s="12" t="s">
        <v>171</v>
      </c>
      <c r="B82" s="12" t="s">
        <v>172</v>
      </c>
      <c r="C82" s="13">
        <v>6248773.5800000001</v>
      </c>
      <c r="D82" s="13">
        <v>5806790.3700000001</v>
      </c>
      <c r="E82" s="13">
        <v>3566381.84</v>
      </c>
      <c r="F82" s="13">
        <v>207722.37</v>
      </c>
      <c r="G82" s="13">
        <v>266628.27</v>
      </c>
      <c r="H82" s="13">
        <v>318847.35999999999</v>
      </c>
      <c r="I82" s="13">
        <v>303105.34999999998</v>
      </c>
      <c r="J82" s="13">
        <v>37186.120000000003</v>
      </c>
      <c r="K82" s="13">
        <v>471722.81</v>
      </c>
      <c r="L82" s="13">
        <v>111263.32</v>
      </c>
      <c r="M82" s="13">
        <v>67220.240000000005</v>
      </c>
      <c r="N82" s="13">
        <v>0</v>
      </c>
      <c r="O82" s="13">
        <v>352972.92</v>
      </c>
      <c r="P82" s="13">
        <v>103739.77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151373.21</v>
      </c>
      <c r="X82" s="13">
        <v>0</v>
      </c>
      <c r="Y82" s="13">
        <v>290610</v>
      </c>
      <c r="Z82" s="13">
        <v>7711.34</v>
      </c>
      <c r="AA82" s="8"/>
    </row>
    <row r="83" spans="1:27" ht="16.5" customHeight="1" x14ac:dyDescent="0.2">
      <c r="A83" s="12" t="s">
        <v>173</v>
      </c>
      <c r="B83" s="12" t="s">
        <v>174</v>
      </c>
      <c r="C83" s="13">
        <v>42980692.649999999</v>
      </c>
      <c r="D83" s="13">
        <v>41036366.18</v>
      </c>
      <c r="E83" s="13">
        <v>24132520.210000001</v>
      </c>
      <c r="F83" s="13">
        <v>2057343.35</v>
      </c>
      <c r="G83" s="13">
        <v>1441902.6</v>
      </c>
      <c r="H83" s="13">
        <v>335611.49</v>
      </c>
      <c r="I83" s="13">
        <v>2109576.89</v>
      </c>
      <c r="J83" s="13">
        <v>282729.33</v>
      </c>
      <c r="K83" s="13">
        <v>4284114.8</v>
      </c>
      <c r="L83" s="13">
        <v>2356283.6</v>
      </c>
      <c r="M83" s="13">
        <v>764953.94</v>
      </c>
      <c r="N83" s="13">
        <v>0</v>
      </c>
      <c r="O83" s="13">
        <v>2715798.34</v>
      </c>
      <c r="P83" s="13">
        <v>555531.63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7745</v>
      </c>
      <c r="X83" s="13">
        <v>0</v>
      </c>
      <c r="Y83" s="13">
        <v>1936581.47</v>
      </c>
      <c r="Z83" s="13">
        <v>2673245.92</v>
      </c>
      <c r="AA83" s="8"/>
    </row>
    <row r="84" spans="1:27" ht="16.5" customHeight="1" x14ac:dyDescent="0.2">
      <c r="A84" s="12" t="s">
        <v>175</v>
      </c>
      <c r="B84" s="12" t="s">
        <v>176</v>
      </c>
      <c r="C84" s="13">
        <v>12671503.869999999</v>
      </c>
      <c r="D84" s="13">
        <v>12128187.27</v>
      </c>
      <c r="E84" s="13">
        <v>6793813.0800000001</v>
      </c>
      <c r="F84" s="13">
        <v>406477.58</v>
      </c>
      <c r="G84" s="13">
        <v>460068.54</v>
      </c>
      <c r="H84" s="13">
        <v>752541.59</v>
      </c>
      <c r="I84" s="13">
        <v>603797.25</v>
      </c>
      <c r="J84" s="13">
        <v>94047.35</v>
      </c>
      <c r="K84" s="13">
        <v>888685.05</v>
      </c>
      <c r="L84" s="13">
        <v>859054.83</v>
      </c>
      <c r="M84" s="13">
        <v>162730.44</v>
      </c>
      <c r="N84" s="13">
        <v>0</v>
      </c>
      <c r="O84" s="13">
        <v>931712.48</v>
      </c>
      <c r="P84" s="13">
        <v>175259.08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543316.6</v>
      </c>
      <c r="Z84" s="13">
        <v>0</v>
      </c>
      <c r="AA84" s="8"/>
    </row>
    <row r="85" spans="1:27" ht="16.5" customHeight="1" x14ac:dyDescent="0.2">
      <c r="A85" s="12" t="s">
        <v>177</v>
      </c>
      <c r="B85" s="12" t="s">
        <v>178</v>
      </c>
      <c r="C85" s="13">
        <v>5201505.29</v>
      </c>
      <c r="D85" s="13">
        <v>4881638.38</v>
      </c>
      <c r="E85" s="13">
        <v>2737599.19</v>
      </c>
      <c r="F85" s="13">
        <v>180175.49</v>
      </c>
      <c r="G85" s="13">
        <v>93297.71</v>
      </c>
      <c r="H85" s="13">
        <v>292308.68</v>
      </c>
      <c r="I85" s="13">
        <v>204284.1</v>
      </c>
      <c r="J85" s="13">
        <v>83768.210000000006</v>
      </c>
      <c r="K85" s="13">
        <v>497754.33</v>
      </c>
      <c r="L85" s="13">
        <v>332140.24</v>
      </c>
      <c r="M85" s="13">
        <v>0</v>
      </c>
      <c r="N85" s="13">
        <v>0</v>
      </c>
      <c r="O85" s="13">
        <v>380452.05</v>
      </c>
      <c r="P85" s="13">
        <v>79858.38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319866.90999999997</v>
      </c>
      <c r="Z85" s="13">
        <v>19219.75</v>
      </c>
      <c r="AA85" s="8"/>
    </row>
    <row r="86" spans="1:27" ht="16.5" customHeight="1" x14ac:dyDescent="0.2">
      <c r="A86" s="12" t="s">
        <v>179</v>
      </c>
      <c r="B86" s="12" t="s">
        <v>180</v>
      </c>
      <c r="C86" s="13">
        <v>52582549.380000003</v>
      </c>
      <c r="D86" s="13">
        <v>42561636.950000003</v>
      </c>
      <c r="E86" s="13">
        <v>24660336.25</v>
      </c>
      <c r="F86" s="13">
        <v>1211915.72</v>
      </c>
      <c r="G86" s="13">
        <v>1715379.29</v>
      </c>
      <c r="H86" s="13">
        <v>1871240.03</v>
      </c>
      <c r="I86" s="13">
        <v>2138715.84</v>
      </c>
      <c r="J86" s="13">
        <v>316241.88</v>
      </c>
      <c r="K86" s="13">
        <v>4486370.0599999996</v>
      </c>
      <c r="L86" s="13">
        <v>2555964.63</v>
      </c>
      <c r="M86" s="13">
        <v>466489.29</v>
      </c>
      <c r="N86" s="13">
        <v>0</v>
      </c>
      <c r="O86" s="13">
        <v>2579076.4700000002</v>
      </c>
      <c r="P86" s="13">
        <v>559907.49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10020912.43</v>
      </c>
      <c r="Z86" s="13">
        <v>1160681.6100000001</v>
      </c>
      <c r="AA86" s="8"/>
    </row>
    <row r="87" spans="1:27" ht="16.5" customHeight="1" x14ac:dyDescent="0.2">
      <c r="A87" s="12" t="s">
        <v>181</v>
      </c>
      <c r="B87" s="12" t="s">
        <v>182</v>
      </c>
      <c r="C87" s="13">
        <v>16914121.289999999</v>
      </c>
      <c r="D87" s="13">
        <v>16355439.41</v>
      </c>
      <c r="E87" s="13">
        <v>8716853.3399999999</v>
      </c>
      <c r="F87" s="13">
        <v>775297.6</v>
      </c>
      <c r="G87" s="13">
        <v>760691.96</v>
      </c>
      <c r="H87" s="13">
        <v>624123.07999999996</v>
      </c>
      <c r="I87" s="13">
        <v>568144.55000000005</v>
      </c>
      <c r="J87" s="13">
        <v>161115.99</v>
      </c>
      <c r="K87" s="13">
        <v>1427854.64</v>
      </c>
      <c r="L87" s="13">
        <v>1319866.6499999999</v>
      </c>
      <c r="M87" s="13">
        <v>236395.3</v>
      </c>
      <c r="N87" s="13">
        <v>0</v>
      </c>
      <c r="O87" s="13">
        <v>1116677.8</v>
      </c>
      <c r="P87" s="13">
        <v>648418.5</v>
      </c>
      <c r="Q87" s="13">
        <v>0</v>
      </c>
      <c r="R87" s="13">
        <v>0</v>
      </c>
      <c r="S87" s="13">
        <v>13898.46</v>
      </c>
      <c r="T87" s="13">
        <v>0</v>
      </c>
      <c r="U87" s="13">
        <v>47602.96</v>
      </c>
      <c r="V87" s="13">
        <v>198.72</v>
      </c>
      <c r="W87" s="13">
        <v>0</v>
      </c>
      <c r="X87" s="13">
        <v>0</v>
      </c>
      <c r="Y87" s="13">
        <v>496981.74</v>
      </c>
      <c r="Z87" s="13">
        <v>166788.68</v>
      </c>
      <c r="AA87" s="8"/>
    </row>
    <row r="88" spans="1:27" ht="16.5" customHeight="1" x14ac:dyDescent="0.2">
      <c r="A88" s="12" t="s">
        <v>183</v>
      </c>
      <c r="B88" s="12" t="s">
        <v>184</v>
      </c>
      <c r="C88" s="13">
        <v>3870930.45</v>
      </c>
      <c r="D88" s="13">
        <v>3452210.01</v>
      </c>
      <c r="E88" s="13">
        <v>1854179.66</v>
      </c>
      <c r="F88" s="13">
        <v>77067</v>
      </c>
      <c r="G88" s="13">
        <v>75998.259999999995</v>
      </c>
      <c r="H88" s="13">
        <v>296659.92</v>
      </c>
      <c r="I88" s="13">
        <v>166669.97</v>
      </c>
      <c r="J88" s="13">
        <v>2967.11</v>
      </c>
      <c r="K88" s="13">
        <v>594060.43000000005</v>
      </c>
      <c r="L88" s="13">
        <v>100146.32</v>
      </c>
      <c r="M88" s="13">
        <v>0</v>
      </c>
      <c r="N88" s="13">
        <v>0</v>
      </c>
      <c r="O88" s="13">
        <v>228391.34</v>
      </c>
      <c r="P88" s="13">
        <v>56070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113014.21</v>
      </c>
      <c r="X88" s="13">
        <v>0</v>
      </c>
      <c r="Y88" s="13">
        <v>305706.23</v>
      </c>
      <c r="Z88" s="13">
        <v>63896.15</v>
      </c>
      <c r="AA88" s="8"/>
    </row>
    <row r="89" spans="1:27" ht="16.5" customHeight="1" x14ac:dyDescent="0.2">
      <c r="A89" s="12" t="s">
        <v>185</v>
      </c>
      <c r="B89" s="12" t="s">
        <v>186</v>
      </c>
      <c r="C89" s="13">
        <f>790483784.26-46449477-40943776</f>
        <v>703090531.25999999</v>
      </c>
      <c r="D89" s="13">
        <f>774543395-46449477-40895592</f>
        <v>687198326</v>
      </c>
      <c r="E89" s="13">
        <f>439766392.87-25961059-46449477</f>
        <v>367355856.87</v>
      </c>
      <c r="F89" s="13">
        <f>24737043.32-1807125</f>
        <v>22929918.32</v>
      </c>
      <c r="G89" s="13">
        <f>56984114.41-1972128</f>
        <v>55011986.409999996</v>
      </c>
      <c r="H89" s="13">
        <f>12504417.33-414492</f>
        <v>12089925.33</v>
      </c>
      <c r="I89" s="13">
        <f>48843740.44-3458953</f>
        <v>45384787.439999998</v>
      </c>
      <c r="J89" s="13">
        <f>17497222.72-690105-1034373</f>
        <v>15772744.719999999</v>
      </c>
      <c r="K89" s="13">
        <f>68704141.36-3505777</f>
        <v>65198364.359999999</v>
      </c>
      <c r="L89" s="13">
        <f>36006441.64-2037174</f>
        <v>33969267.640000001</v>
      </c>
      <c r="M89" s="13">
        <v>31168744.190000001</v>
      </c>
      <c r="N89" s="13">
        <v>13476.93</v>
      </c>
      <c r="O89" s="13">
        <v>35526995.799999997</v>
      </c>
      <c r="P89" s="13">
        <f>2790664.44-14406</f>
        <v>2776258.44</v>
      </c>
      <c r="Q89" s="13">
        <v>0</v>
      </c>
      <c r="R89" s="13">
        <v>0</v>
      </c>
      <c r="S89" s="13">
        <v>0</v>
      </c>
      <c r="T89" s="13">
        <f>594505.86-48185</f>
        <v>546320.86</v>
      </c>
      <c r="U89" s="13">
        <v>0</v>
      </c>
      <c r="V89" s="13">
        <v>0</v>
      </c>
      <c r="W89" s="13">
        <v>4987073.83</v>
      </c>
      <c r="X89" s="13">
        <v>0</v>
      </c>
      <c r="Y89" s="13">
        <v>10358809.119999999</v>
      </c>
      <c r="Z89" s="13">
        <v>0</v>
      </c>
      <c r="AA89" s="6" t="s">
        <v>366</v>
      </c>
    </row>
    <row r="90" spans="1:27" ht="16.5" customHeight="1" x14ac:dyDescent="0.2">
      <c r="A90" s="12" t="s">
        <v>187</v>
      </c>
      <c r="B90" s="12" t="s">
        <v>188</v>
      </c>
      <c r="C90" s="13">
        <v>3789320.49</v>
      </c>
      <c r="D90" s="13">
        <v>3649850.84</v>
      </c>
      <c r="E90" s="13">
        <v>2066732.05</v>
      </c>
      <c r="F90" s="13">
        <v>41756.53</v>
      </c>
      <c r="G90" s="13">
        <v>160529.84</v>
      </c>
      <c r="H90" s="13">
        <v>407371.48</v>
      </c>
      <c r="I90" s="13">
        <v>196506.2</v>
      </c>
      <c r="J90" s="13">
        <v>500</v>
      </c>
      <c r="K90" s="13">
        <v>335231.65000000002</v>
      </c>
      <c r="L90" s="13">
        <v>144523.06</v>
      </c>
      <c r="M90" s="13">
        <v>0</v>
      </c>
      <c r="N90" s="13">
        <v>0</v>
      </c>
      <c r="O90" s="13">
        <v>219474.88</v>
      </c>
      <c r="P90" s="13">
        <v>77225.149999999994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6813.76</v>
      </c>
      <c r="X90" s="13">
        <v>0</v>
      </c>
      <c r="Y90" s="13">
        <v>132655.89000000001</v>
      </c>
      <c r="Z90" s="13">
        <v>12751</v>
      </c>
      <c r="AA90" s="8"/>
    </row>
    <row r="91" spans="1:27" ht="16.5" customHeight="1" x14ac:dyDescent="0.2">
      <c r="A91" s="12" t="s">
        <v>189</v>
      </c>
      <c r="B91" s="12" t="s">
        <v>190</v>
      </c>
      <c r="C91" s="13">
        <v>43057384.329999998</v>
      </c>
      <c r="D91" s="13">
        <v>39557503.189999998</v>
      </c>
      <c r="E91" s="13">
        <v>23427402.550000001</v>
      </c>
      <c r="F91" s="13">
        <v>1533748.15</v>
      </c>
      <c r="G91" s="13">
        <v>1827276.12</v>
      </c>
      <c r="H91" s="13">
        <v>254240.81</v>
      </c>
      <c r="I91" s="13">
        <v>2081802.4</v>
      </c>
      <c r="J91" s="13">
        <v>891014.01</v>
      </c>
      <c r="K91" s="13">
        <v>3239851.1</v>
      </c>
      <c r="L91" s="13">
        <v>2998163.83</v>
      </c>
      <c r="M91" s="13">
        <v>777057.14</v>
      </c>
      <c r="N91" s="13">
        <v>0</v>
      </c>
      <c r="O91" s="13">
        <v>1965110.32</v>
      </c>
      <c r="P91" s="13">
        <v>561836.76</v>
      </c>
      <c r="Q91" s="13">
        <v>0</v>
      </c>
      <c r="R91" s="13">
        <v>820.92</v>
      </c>
      <c r="S91" s="13">
        <v>4935</v>
      </c>
      <c r="T91" s="13">
        <v>0</v>
      </c>
      <c r="U91" s="13">
        <v>0</v>
      </c>
      <c r="V91" s="13">
        <v>837184.99</v>
      </c>
      <c r="W91" s="13">
        <v>157810.12</v>
      </c>
      <c r="X91" s="13">
        <v>0</v>
      </c>
      <c r="Y91" s="13">
        <v>2499130.11</v>
      </c>
      <c r="Z91" s="13">
        <v>123444.9</v>
      </c>
      <c r="AA91" s="8"/>
    </row>
    <row r="92" spans="1:27" ht="16.5" customHeight="1" x14ac:dyDescent="0.2">
      <c r="A92" s="12" t="s">
        <v>191</v>
      </c>
      <c r="B92" s="12" t="s">
        <v>192</v>
      </c>
      <c r="C92" s="13">
        <v>24035610.809999999</v>
      </c>
      <c r="D92" s="13">
        <v>22970507.710000001</v>
      </c>
      <c r="E92" s="13">
        <v>14093402.15</v>
      </c>
      <c r="F92" s="13">
        <v>393937.91</v>
      </c>
      <c r="G92" s="13">
        <v>410673.29</v>
      </c>
      <c r="H92" s="13">
        <v>448189.83</v>
      </c>
      <c r="I92" s="13">
        <v>870607.1</v>
      </c>
      <c r="J92" s="13">
        <v>204388.96</v>
      </c>
      <c r="K92" s="13">
        <v>2044070.56</v>
      </c>
      <c r="L92" s="13">
        <v>1669748.78</v>
      </c>
      <c r="M92" s="13">
        <v>606402.59</v>
      </c>
      <c r="N92" s="13">
        <v>0</v>
      </c>
      <c r="O92" s="13">
        <v>1487591.84</v>
      </c>
      <c r="P92" s="13">
        <v>741494.7</v>
      </c>
      <c r="Q92" s="13">
        <v>0</v>
      </c>
      <c r="R92" s="13">
        <v>0</v>
      </c>
      <c r="S92" s="13">
        <v>230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1064873.1000000001</v>
      </c>
      <c r="Z92" s="13">
        <v>232296.52</v>
      </c>
      <c r="AA92" s="8"/>
    </row>
    <row r="93" spans="1:27" ht="16.5" customHeight="1" x14ac:dyDescent="0.2">
      <c r="A93" s="12" t="s">
        <v>193</v>
      </c>
      <c r="B93" s="12" t="s">
        <v>194</v>
      </c>
      <c r="C93" s="13">
        <v>73554903.659999996</v>
      </c>
      <c r="D93" s="13">
        <v>65574502.07</v>
      </c>
      <c r="E93" s="13">
        <v>38213043.280000001</v>
      </c>
      <c r="F93" s="13">
        <v>3576095.64</v>
      </c>
      <c r="G93" s="13">
        <v>2110186.31</v>
      </c>
      <c r="H93" s="13">
        <v>1952762.8799999999</v>
      </c>
      <c r="I93" s="13">
        <v>3385904.25</v>
      </c>
      <c r="J93" s="13">
        <v>410337.96</v>
      </c>
      <c r="K93" s="13">
        <v>6909122.46</v>
      </c>
      <c r="L93" s="13">
        <v>4680080.93</v>
      </c>
      <c r="M93" s="13">
        <v>452898.88</v>
      </c>
      <c r="N93" s="13">
        <v>0</v>
      </c>
      <c r="O93" s="13">
        <v>3349246.69</v>
      </c>
      <c r="P93" s="13">
        <v>534822.79</v>
      </c>
      <c r="Q93" s="13">
        <v>0</v>
      </c>
      <c r="R93" s="13">
        <v>0</v>
      </c>
      <c r="S93" s="13">
        <v>597595.06999999995</v>
      </c>
      <c r="T93" s="13">
        <v>0</v>
      </c>
      <c r="U93" s="13">
        <v>474267.32</v>
      </c>
      <c r="V93" s="13">
        <v>0</v>
      </c>
      <c r="W93" s="13">
        <v>0</v>
      </c>
      <c r="X93" s="13">
        <v>0</v>
      </c>
      <c r="Y93" s="13">
        <v>6908539.2000000002</v>
      </c>
      <c r="Z93" s="13">
        <v>308263</v>
      </c>
      <c r="AA93" s="8"/>
    </row>
    <row r="94" spans="1:27" ht="16.5" customHeight="1" x14ac:dyDescent="0.2">
      <c r="A94" s="12" t="s">
        <v>195</v>
      </c>
      <c r="B94" s="12" t="s">
        <v>196</v>
      </c>
      <c r="C94" s="13">
        <v>21146773.629999999</v>
      </c>
      <c r="D94" s="13">
        <v>20491668.370000001</v>
      </c>
      <c r="E94" s="13">
        <v>13367097.16</v>
      </c>
      <c r="F94" s="13">
        <v>379865.95</v>
      </c>
      <c r="G94" s="13">
        <v>574810.42000000004</v>
      </c>
      <c r="H94" s="13">
        <v>492080.33</v>
      </c>
      <c r="I94" s="13">
        <v>779053.76</v>
      </c>
      <c r="J94" s="13">
        <v>153591.6</v>
      </c>
      <c r="K94" s="13">
        <v>1542960.99</v>
      </c>
      <c r="L94" s="13">
        <v>1440673.56</v>
      </c>
      <c r="M94" s="13">
        <v>83819.539999999994</v>
      </c>
      <c r="N94" s="13">
        <v>0</v>
      </c>
      <c r="O94" s="13">
        <v>1217419.24</v>
      </c>
      <c r="P94" s="13">
        <v>460295.82</v>
      </c>
      <c r="Q94" s="13">
        <v>0</v>
      </c>
      <c r="R94" s="13">
        <v>0</v>
      </c>
      <c r="S94" s="13">
        <v>194265.19</v>
      </c>
      <c r="T94" s="13">
        <v>0</v>
      </c>
      <c r="U94" s="13">
        <v>0</v>
      </c>
      <c r="V94" s="13">
        <v>0</v>
      </c>
      <c r="W94" s="13">
        <v>991.9</v>
      </c>
      <c r="X94" s="13">
        <v>0</v>
      </c>
      <c r="Y94" s="13">
        <v>459848.17</v>
      </c>
      <c r="Z94" s="13">
        <v>270976.86</v>
      </c>
      <c r="AA94" s="8"/>
    </row>
    <row r="95" spans="1:27" ht="16.5" customHeight="1" x14ac:dyDescent="0.2">
      <c r="A95" s="12" t="s">
        <v>197</v>
      </c>
      <c r="B95" s="12" t="s">
        <v>198</v>
      </c>
      <c r="C95" s="13">
        <v>31812530.899999999</v>
      </c>
      <c r="D95" s="13">
        <v>30625255.25</v>
      </c>
      <c r="E95" s="13">
        <v>18044798.07</v>
      </c>
      <c r="F95" s="13">
        <v>1134131.9099999999</v>
      </c>
      <c r="G95" s="13">
        <v>843999.91</v>
      </c>
      <c r="H95" s="13">
        <v>1018607.37</v>
      </c>
      <c r="I95" s="13">
        <v>1160478.06</v>
      </c>
      <c r="J95" s="13">
        <v>319339.76</v>
      </c>
      <c r="K95" s="13">
        <v>3136104.49</v>
      </c>
      <c r="L95" s="13">
        <v>1743527.43</v>
      </c>
      <c r="M95" s="13">
        <v>253506.1</v>
      </c>
      <c r="N95" s="13">
        <v>0</v>
      </c>
      <c r="O95" s="13">
        <v>2188408.52</v>
      </c>
      <c r="P95" s="13">
        <v>782353.63</v>
      </c>
      <c r="Q95" s="13">
        <v>0</v>
      </c>
      <c r="R95" s="13">
        <v>0</v>
      </c>
      <c r="S95" s="13">
        <v>0</v>
      </c>
      <c r="T95" s="13">
        <v>3302</v>
      </c>
      <c r="U95" s="13">
        <v>0</v>
      </c>
      <c r="V95" s="13">
        <v>0</v>
      </c>
      <c r="W95" s="13">
        <v>50627.87</v>
      </c>
      <c r="X95" s="13">
        <v>0</v>
      </c>
      <c r="Y95" s="13">
        <v>1133345.78</v>
      </c>
      <c r="Z95" s="13">
        <v>2112862.62</v>
      </c>
      <c r="AA95" s="8"/>
    </row>
    <row r="96" spans="1:27" ht="16.5" customHeight="1" x14ac:dyDescent="0.2">
      <c r="A96" s="12" t="s">
        <v>199</v>
      </c>
      <c r="B96" s="12" t="s">
        <v>200</v>
      </c>
      <c r="C96" s="13">
        <v>14324259.210000001</v>
      </c>
      <c r="D96" s="13">
        <v>13623282.82</v>
      </c>
      <c r="E96" s="13">
        <v>8264135.7400000002</v>
      </c>
      <c r="F96" s="13">
        <v>645550.80000000005</v>
      </c>
      <c r="G96" s="13">
        <v>530423.13</v>
      </c>
      <c r="H96" s="13">
        <v>430698.59</v>
      </c>
      <c r="I96" s="13">
        <v>669698.88</v>
      </c>
      <c r="J96" s="13">
        <v>103091.14</v>
      </c>
      <c r="K96" s="13">
        <v>1052352.79</v>
      </c>
      <c r="L96" s="13">
        <v>776254.85</v>
      </c>
      <c r="M96" s="13">
        <v>124276.64</v>
      </c>
      <c r="N96" s="13">
        <v>0</v>
      </c>
      <c r="O96" s="13">
        <v>870056.63</v>
      </c>
      <c r="P96" s="13">
        <v>156743.63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20876.650000000001</v>
      </c>
      <c r="W96" s="13">
        <v>0</v>
      </c>
      <c r="X96" s="13">
        <v>0</v>
      </c>
      <c r="Y96" s="13">
        <v>680099.74</v>
      </c>
      <c r="Z96" s="13">
        <v>17610</v>
      </c>
      <c r="AA96" s="8"/>
    </row>
    <row r="97" spans="1:27" ht="16.5" customHeight="1" x14ac:dyDescent="0.2">
      <c r="A97" s="12" t="s">
        <v>201</v>
      </c>
      <c r="B97" s="12" t="s">
        <v>202</v>
      </c>
      <c r="C97" s="13">
        <v>55134179.490000002</v>
      </c>
      <c r="D97" s="13">
        <v>48496631.520000003</v>
      </c>
      <c r="E97" s="13">
        <v>28251900.190000001</v>
      </c>
      <c r="F97" s="13">
        <v>2312872.25</v>
      </c>
      <c r="G97" s="13">
        <v>2370120.6800000002</v>
      </c>
      <c r="H97" s="13">
        <v>1560578.82</v>
      </c>
      <c r="I97" s="13">
        <v>1721986.56</v>
      </c>
      <c r="J97" s="13">
        <v>451908.52</v>
      </c>
      <c r="K97" s="13">
        <v>4737706.3899999997</v>
      </c>
      <c r="L97" s="13">
        <v>2559610.33</v>
      </c>
      <c r="M97" s="13">
        <v>446286.27</v>
      </c>
      <c r="N97" s="13">
        <v>0</v>
      </c>
      <c r="O97" s="13">
        <v>3104917.28</v>
      </c>
      <c r="P97" s="13">
        <v>978744.23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6637547.9699999997</v>
      </c>
      <c r="Z97" s="13">
        <v>2647552.79</v>
      </c>
      <c r="AA97" s="8"/>
    </row>
    <row r="98" spans="1:27" ht="16.5" customHeight="1" x14ac:dyDescent="0.2">
      <c r="A98" s="12" t="s">
        <v>203</v>
      </c>
      <c r="B98" s="12" t="s">
        <v>204</v>
      </c>
      <c r="C98" s="13">
        <v>16776234.949999999</v>
      </c>
      <c r="D98" s="13">
        <v>16773576.529999999</v>
      </c>
      <c r="E98" s="13">
        <v>10218793.17</v>
      </c>
      <c r="F98" s="13">
        <v>377552.25</v>
      </c>
      <c r="G98" s="13">
        <v>767932.89</v>
      </c>
      <c r="H98" s="13">
        <v>523967.9</v>
      </c>
      <c r="I98" s="13">
        <v>599107.29</v>
      </c>
      <c r="J98" s="13">
        <v>152888.04999999999</v>
      </c>
      <c r="K98" s="13">
        <v>1836837.28</v>
      </c>
      <c r="L98" s="13">
        <v>946936.55</v>
      </c>
      <c r="M98" s="13">
        <v>0</v>
      </c>
      <c r="N98" s="13">
        <v>0</v>
      </c>
      <c r="O98" s="13">
        <v>963944.1</v>
      </c>
      <c r="P98" s="13">
        <v>385617.05</v>
      </c>
      <c r="Q98" s="13">
        <v>0</v>
      </c>
      <c r="R98" s="13">
        <v>0</v>
      </c>
      <c r="S98" s="13">
        <v>2658.42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1134995.3500000001</v>
      </c>
      <c r="AA98" s="8"/>
    </row>
    <row r="99" spans="1:27" ht="16.5" customHeight="1" x14ac:dyDescent="0.2">
      <c r="A99" s="12" t="s">
        <v>205</v>
      </c>
      <c r="B99" s="12" t="s">
        <v>206</v>
      </c>
      <c r="C99" s="13">
        <v>9527723.8900000006</v>
      </c>
      <c r="D99" s="13">
        <v>9299361.8499999996</v>
      </c>
      <c r="E99" s="13">
        <v>4860200.05</v>
      </c>
      <c r="F99" s="13">
        <v>485170.66</v>
      </c>
      <c r="G99" s="13">
        <v>776200.31</v>
      </c>
      <c r="H99" s="13">
        <v>321336.65000000002</v>
      </c>
      <c r="I99" s="13">
        <v>496731.61</v>
      </c>
      <c r="J99" s="13">
        <v>107883.68</v>
      </c>
      <c r="K99" s="13">
        <v>700967.05</v>
      </c>
      <c r="L99" s="13">
        <v>587326.52</v>
      </c>
      <c r="M99" s="13">
        <v>144507.39000000001</v>
      </c>
      <c r="N99" s="13">
        <v>0</v>
      </c>
      <c r="O99" s="13">
        <v>631828.94999999995</v>
      </c>
      <c r="P99" s="13">
        <v>187208.98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9265.7900000000009</v>
      </c>
      <c r="X99" s="13">
        <v>0</v>
      </c>
      <c r="Y99" s="13">
        <v>219096.25</v>
      </c>
      <c r="Z99" s="13">
        <v>924644.25</v>
      </c>
      <c r="AA99" s="8"/>
    </row>
    <row r="100" spans="1:27" ht="16.5" customHeight="1" x14ac:dyDescent="0.2">
      <c r="A100" s="12" t="s">
        <v>207</v>
      </c>
      <c r="B100" s="12" t="s">
        <v>208</v>
      </c>
      <c r="C100" s="13">
        <v>16104301.460000001</v>
      </c>
      <c r="D100" s="13">
        <v>15533586.1</v>
      </c>
      <c r="E100" s="13">
        <v>8657174.3599999994</v>
      </c>
      <c r="F100" s="13">
        <v>696212.57</v>
      </c>
      <c r="G100" s="13">
        <v>540054.76</v>
      </c>
      <c r="H100" s="13">
        <v>485962.64</v>
      </c>
      <c r="I100" s="13">
        <v>821257.27</v>
      </c>
      <c r="J100" s="13">
        <v>211885.42</v>
      </c>
      <c r="K100" s="13">
        <v>1284265.73</v>
      </c>
      <c r="L100" s="13">
        <v>1306158.03</v>
      </c>
      <c r="M100" s="13">
        <v>237782.51</v>
      </c>
      <c r="N100" s="13">
        <v>0</v>
      </c>
      <c r="O100" s="13">
        <v>945766.1</v>
      </c>
      <c r="P100" s="13">
        <v>347066.71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570715.36</v>
      </c>
      <c r="Z100" s="13">
        <v>275688</v>
      </c>
      <c r="AA100" s="8"/>
    </row>
    <row r="101" spans="1:27" ht="16.5" customHeight="1" x14ac:dyDescent="0.2">
      <c r="A101" s="12" t="s">
        <v>209</v>
      </c>
      <c r="B101" s="12" t="s">
        <v>210</v>
      </c>
      <c r="C101" s="13">
        <v>25989087.309999999</v>
      </c>
      <c r="D101" s="13">
        <v>23804087.690000001</v>
      </c>
      <c r="E101" s="13">
        <v>12971133.640000001</v>
      </c>
      <c r="F101" s="13">
        <v>1347299.94</v>
      </c>
      <c r="G101" s="13">
        <v>1263997.95</v>
      </c>
      <c r="H101" s="13">
        <v>744361.9</v>
      </c>
      <c r="I101" s="13">
        <v>1041090.97</v>
      </c>
      <c r="J101" s="13">
        <v>268216.28999999998</v>
      </c>
      <c r="K101" s="13">
        <v>2292755.77</v>
      </c>
      <c r="L101" s="13">
        <v>1610766.52</v>
      </c>
      <c r="M101" s="13">
        <v>446533.3</v>
      </c>
      <c r="N101" s="13">
        <v>0</v>
      </c>
      <c r="O101" s="13">
        <v>1322526.01</v>
      </c>
      <c r="P101" s="13">
        <v>495405.4</v>
      </c>
      <c r="Q101" s="13">
        <v>0</v>
      </c>
      <c r="R101" s="13">
        <v>1824165.71</v>
      </c>
      <c r="S101" s="13">
        <v>0</v>
      </c>
      <c r="T101" s="13">
        <v>0</v>
      </c>
      <c r="U101" s="13">
        <v>0</v>
      </c>
      <c r="V101" s="13">
        <v>0</v>
      </c>
      <c r="W101" s="13">
        <v>7650</v>
      </c>
      <c r="X101" s="13">
        <v>0</v>
      </c>
      <c r="Y101" s="13">
        <v>353183.91</v>
      </c>
      <c r="Z101" s="13">
        <v>505504</v>
      </c>
      <c r="AA101" s="8"/>
    </row>
    <row r="102" spans="1:27" ht="16.5" customHeight="1" x14ac:dyDescent="0.2">
      <c r="A102" s="12" t="s">
        <v>211</v>
      </c>
      <c r="B102" s="12" t="s">
        <v>212</v>
      </c>
      <c r="C102" s="13">
        <v>16961690.43</v>
      </c>
      <c r="D102" s="13">
        <v>15461878.390000001</v>
      </c>
      <c r="E102" s="13">
        <v>8920634.7300000004</v>
      </c>
      <c r="F102" s="13">
        <v>571355.55000000005</v>
      </c>
      <c r="G102" s="13">
        <v>263322.27</v>
      </c>
      <c r="H102" s="13">
        <v>815748.92</v>
      </c>
      <c r="I102" s="13">
        <v>1071784.67</v>
      </c>
      <c r="J102" s="13">
        <v>101047.05</v>
      </c>
      <c r="K102" s="13">
        <v>1212347.8500000001</v>
      </c>
      <c r="L102" s="13">
        <v>1170439.93</v>
      </c>
      <c r="M102" s="13">
        <v>89153.43</v>
      </c>
      <c r="N102" s="13">
        <v>0</v>
      </c>
      <c r="O102" s="13">
        <v>975073.64</v>
      </c>
      <c r="P102" s="13">
        <v>270970.34999999998</v>
      </c>
      <c r="Q102" s="13">
        <v>0</v>
      </c>
      <c r="R102" s="13">
        <v>230939.42</v>
      </c>
      <c r="S102" s="13">
        <v>490745.31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778127.31</v>
      </c>
      <c r="Z102" s="13">
        <v>17516</v>
      </c>
      <c r="AA102" s="8"/>
    </row>
    <row r="103" spans="1:27" ht="16.5" customHeight="1" x14ac:dyDescent="0.2">
      <c r="A103" s="12" t="s">
        <v>213</v>
      </c>
      <c r="B103" s="12" t="s">
        <v>214</v>
      </c>
      <c r="C103" s="13">
        <v>29183405.379999999</v>
      </c>
      <c r="D103" s="13">
        <v>27588270.050000001</v>
      </c>
      <c r="E103" s="13">
        <v>17875083.98</v>
      </c>
      <c r="F103" s="13">
        <v>481539.05</v>
      </c>
      <c r="G103" s="13">
        <v>584853.22</v>
      </c>
      <c r="H103" s="13">
        <v>548030.31999999995</v>
      </c>
      <c r="I103" s="13">
        <v>926421.72</v>
      </c>
      <c r="J103" s="13">
        <v>84789.69</v>
      </c>
      <c r="K103" s="13">
        <v>2694454.54</v>
      </c>
      <c r="L103" s="13">
        <v>2002344.17</v>
      </c>
      <c r="M103" s="13">
        <v>193814.59</v>
      </c>
      <c r="N103" s="13">
        <v>0</v>
      </c>
      <c r="O103" s="13">
        <v>1788306.47</v>
      </c>
      <c r="P103" s="13">
        <v>408632.3</v>
      </c>
      <c r="Q103" s="13">
        <v>0</v>
      </c>
      <c r="R103" s="13">
        <v>0</v>
      </c>
      <c r="S103" s="13">
        <v>29778.27</v>
      </c>
      <c r="T103" s="13">
        <v>0</v>
      </c>
      <c r="U103" s="13">
        <v>0</v>
      </c>
      <c r="V103" s="13">
        <v>0</v>
      </c>
      <c r="W103" s="13">
        <v>16320</v>
      </c>
      <c r="X103" s="13">
        <v>0</v>
      </c>
      <c r="Y103" s="13">
        <v>1549037.06</v>
      </c>
      <c r="Z103" s="13">
        <v>40000</v>
      </c>
      <c r="AA103" s="8"/>
    </row>
    <row r="104" spans="1:27" ht="16.5" customHeight="1" x14ac:dyDescent="0.2">
      <c r="A104" s="12" t="s">
        <v>215</v>
      </c>
      <c r="B104" s="12" t="s">
        <v>216</v>
      </c>
      <c r="C104" s="13">
        <v>8815018.5199999996</v>
      </c>
      <c r="D104" s="13">
        <v>8515573.1199999992</v>
      </c>
      <c r="E104" s="13">
        <v>4443373.5599999996</v>
      </c>
      <c r="F104" s="13">
        <v>194803.41</v>
      </c>
      <c r="G104" s="13">
        <v>847259.16</v>
      </c>
      <c r="H104" s="13">
        <v>463386.47</v>
      </c>
      <c r="I104" s="13">
        <v>478870.62</v>
      </c>
      <c r="J104" s="13">
        <v>64561.17</v>
      </c>
      <c r="K104" s="13">
        <v>704689.33</v>
      </c>
      <c r="L104" s="13">
        <v>662829.82999999996</v>
      </c>
      <c r="M104" s="13">
        <v>0</v>
      </c>
      <c r="N104" s="13">
        <v>0</v>
      </c>
      <c r="O104" s="13">
        <v>561235.62</v>
      </c>
      <c r="P104" s="13">
        <v>94563.95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299445.40000000002</v>
      </c>
      <c r="Z104" s="13">
        <v>25489.82</v>
      </c>
      <c r="AA104" s="8"/>
    </row>
    <row r="105" spans="1:27" ht="16.5" customHeight="1" x14ac:dyDescent="0.2">
      <c r="A105" s="12" t="s">
        <v>217</v>
      </c>
      <c r="B105" s="12" t="s">
        <v>218</v>
      </c>
      <c r="C105" s="13">
        <v>20253681.649999999</v>
      </c>
      <c r="D105" s="13">
        <v>19207413.800000001</v>
      </c>
      <c r="E105" s="13">
        <v>11545923.439999999</v>
      </c>
      <c r="F105" s="13">
        <v>493073.1</v>
      </c>
      <c r="G105" s="13">
        <v>933795.57</v>
      </c>
      <c r="H105" s="13">
        <v>340325.7</v>
      </c>
      <c r="I105" s="13">
        <v>941363.88</v>
      </c>
      <c r="J105" s="13">
        <v>156211.91</v>
      </c>
      <c r="K105" s="13">
        <v>1809229.92</v>
      </c>
      <c r="L105" s="13">
        <v>1363507.93</v>
      </c>
      <c r="M105" s="13">
        <v>71886.67</v>
      </c>
      <c r="N105" s="13">
        <v>0</v>
      </c>
      <c r="O105" s="13">
        <v>1343698.84</v>
      </c>
      <c r="P105" s="13">
        <v>208396.84</v>
      </c>
      <c r="Q105" s="13">
        <v>0</v>
      </c>
      <c r="R105" s="13">
        <v>0</v>
      </c>
      <c r="S105" s="13">
        <v>41948.74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1004319.11</v>
      </c>
      <c r="Z105" s="13">
        <v>478153.62</v>
      </c>
      <c r="AA105" s="8"/>
    </row>
    <row r="106" spans="1:27" ht="16.5" customHeight="1" x14ac:dyDescent="0.2">
      <c r="A106" s="12" t="s">
        <v>219</v>
      </c>
      <c r="B106" s="12" t="s">
        <v>220</v>
      </c>
      <c r="C106" s="13">
        <v>5825430.6500000004</v>
      </c>
      <c r="D106" s="13">
        <v>5560627.1600000001</v>
      </c>
      <c r="E106" s="13">
        <v>3466937.35</v>
      </c>
      <c r="F106" s="13">
        <v>198458.36</v>
      </c>
      <c r="G106" s="13">
        <v>176494.63</v>
      </c>
      <c r="H106" s="13">
        <v>300021.51</v>
      </c>
      <c r="I106" s="13">
        <v>282153.73</v>
      </c>
      <c r="J106" s="13">
        <v>65190.05</v>
      </c>
      <c r="K106" s="13">
        <v>492613.25</v>
      </c>
      <c r="L106" s="13">
        <v>29772.63</v>
      </c>
      <c r="M106" s="13">
        <v>51142.64</v>
      </c>
      <c r="N106" s="13">
        <v>0</v>
      </c>
      <c r="O106" s="13">
        <v>348173.29</v>
      </c>
      <c r="P106" s="13">
        <v>149669.72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264803.49</v>
      </c>
      <c r="Z106" s="13">
        <v>78073.13</v>
      </c>
      <c r="AA106" s="8"/>
    </row>
    <row r="107" spans="1:27" ht="16.5" customHeight="1" x14ac:dyDescent="0.2">
      <c r="A107" s="12" t="s">
        <v>221</v>
      </c>
      <c r="B107" s="12" t="s">
        <v>222</v>
      </c>
      <c r="C107" s="13">
        <v>5989944.5499999998</v>
      </c>
      <c r="D107" s="13">
        <v>5580068.9699999997</v>
      </c>
      <c r="E107" s="13">
        <v>3213725.84</v>
      </c>
      <c r="F107" s="13">
        <v>196963.31</v>
      </c>
      <c r="G107" s="13">
        <v>325446.67</v>
      </c>
      <c r="H107" s="13">
        <v>331640.78999999998</v>
      </c>
      <c r="I107" s="13">
        <v>285025.45</v>
      </c>
      <c r="J107" s="13">
        <v>44338.33</v>
      </c>
      <c r="K107" s="13">
        <v>412222.03</v>
      </c>
      <c r="L107" s="13">
        <v>357040.88</v>
      </c>
      <c r="M107" s="13">
        <v>0</v>
      </c>
      <c r="N107" s="13">
        <v>0</v>
      </c>
      <c r="O107" s="13">
        <v>325215.32</v>
      </c>
      <c r="P107" s="13">
        <v>88450.35</v>
      </c>
      <c r="Q107" s="13">
        <v>0</v>
      </c>
      <c r="R107" s="13">
        <v>0</v>
      </c>
      <c r="S107" s="13">
        <v>4559</v>
      </c>
      <c r="T107" s="13">
        <v>0</v>
      </c>
      <c r="U107" s="13">
        <v>0</v>
      </c>
      <c r="V107" s="13">
        <v>0</v>
      </c>
      <c r="W107" s="13">
        <v>11108.93</v>
      </c>
      <c r="X107" s="13">
        <v>0</v>
      </c>
      <c r="Y107" s="13">
        <v>394207.65</v>
      </c>
      <c r="Z107" s="13">
        <v>7408</v>
      </c>
      <c r="AA107" s="8"/>
    </row>
    <row r="108" spans="1:27" ht="16.5" customHeight="1" x14ac:dyDescent="0.2">
      <c r="A108" s="12" t="s">
        <v>223</v>
      </c>
      <c r="B108" s="12" t="s">
        <v>224</v>
      </c>
      <c r="C108" s="13">
        <v>56261779.729999997</v>
      </c>
      <c r="D108" s="13">
        <v>53041805.170000002</v>
      </c>
      <c r="E108" s="13">
        <v>32076432.190000001</v>
      </c>
      <c r="F108" s="13">
        <v>2534830.06</v>
      </c>
      <c r="G108" s="13">
        <v>1869306.55</v>
      </c>
      <c r="H108" s="13">
        <v>1417702.26</v>
      </c>
      <c r="I108" s="13">
        <v>2084278.86</v>
      </c>
      <c r="J108" s="13">
        <v>220741.05</v>
      </c>
      <c r="K108" s="13">
        <v>3879196.44</v>
      </c>
      <c r="L108" s="13">
        <v>4405445.51</v>
      </c>
      <c r="M108" s="13">
        <v>949478.77</v>
      </c>
      <c r="N108" s="13">
        <v>0</v>
      </c>
      <c r="O108" s="13">
        <v>2846136.64</v>
      </c>
      <c r="P108" s="13">
        <v>758256.84</v>
      </c>
      <c r="Q108" s="13">
        <v>0</v>
      </c>
      <c r="R108" s="13">
        <v>0</v>
      </c>
      <c r="S108" s="13">
        <v>112026.5</v>
      </c>
      <c r="T108" s="13">
        <v>14463.98</v>
      </c>
      <c r="U108" s="13">
        <v>0</v>
      </c>
      <c r="V108" s="13">
        <v>0</v>
      </c>
      <c r="W108" s="13">
        <v>374860</v>
      </c>
      <c r="X108" s="13">
        <v>0</v>
      </c>
      <c r="Y108" s="13">
        <v>2718624.08</v>
      </c>
      <c r="Z108" s="13">
        <v>2046883</v>
      </c>
      <c r="AA108" s="8"/>
    </row>
    <row r="109" spans="1:27" ht="16.5" customHeight="1" x14ac:dyDescent="0.2">
      <c r="A109" s="12" t="s">
        <v>225</v>
      </c>
      <c r="B109" s="12" t="s">
        <v>226</v>
      </c>
      <c r="C109" s="13">
        <v>17488929.649999999</v>
      </c>
      <c r="D109" s="13">
        <v>17005238.219999999</v>
      </c>
      <c r="E109" s="13">
        <v>9422925.0800000001</v>
      </c>
      <c r="F109" s="13">
        <v>543304.27</v>
      </c>
      <c r="G109" s="13">
        <v>582541.47</v>
      </c>
      <c r="H109" s="13">
        <v>631944.27</v>
      </c>
      <c r="I109" s="13">
        <v>1191376.8899999999</v>
      </c>
      <c r="J109" s="13">
        <v>212270.12</v>
      </c>
      <c r="K109" s="13">
        <v>1516550.07</v>
      </c>
      <c r="L109" s="13">
        <v>1110709.8899999999</v>
      </c>
      <c r="M109" s="13">
        <v>119897.49</v>
      </c>
      <c r="N109" s="13">
        <v>0</v>
      </c>
      <c r="O109" s="13">
        <v>1172601.0900000001</v>
      </c>
      <c r="P109" s="13">
        <v>501117.58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483691.43</v>
      </c>
      <c r="Z109" s="13">
        <v>17244</v>
      </c>
      <c r="AA109" s="8"/>
    </row>
    <row r="110" spans="1:27" ht="16.5" customHeight="1" x14ac:dyDescent="0.2">
      <c r="A110" s="12" t="s">
        <v>227</v>
      </c>
      <c r="B110" s="12" t="s">
        <v>228</v>
      </c>
      <c r="C110" s="13">
        <v>19620843</v>
      </c>
      <c r="D110" s="13">
        <v>18636154.34</v>
      </c>
      <c r="E110" s="13">
        <v>11276892.640000001</v>
      </c>
      <c r="F110" s="13">
        <v>587107.30000000005</v>
      </c>
      <c r="G110" s="13">
        <v>492293.28</v>
      </c>
      <c r="H110" s="13">
        <v>550720.35</v>
      </c>
      <c r="I110" s="13">
        <v>794791.42</v>
      </c>
      <c r="J110" s="13">
        <v>116483.56</v>
      </c>
      <c r="K110" s="13">
        <v>1933938.35</v>
      </c>
      <c r="L110" s="13">
        <v>1035825.84</v>
      </c>
      <c r="M110" s="13">
        <v>166771.84</v>
      </c>
      <c r="N110" s="13">
        <v>0</v>
      </c>
      <c r="O110" s="13">
        <v>1393133.35</v>
      </c>
      <c r="P110" s="13">
        <v>288196.40999999997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158467.70000000001</v>
      </c>
      <c r="X110" s="13">
        <v>0</v>
      </c>
      <c r="Y110" s="13">
        <v>826220.96</v>
      </c>
      <c r="Z110" s="13">
        <v>851541</v>
      </c>
      <c r="AA110" s="8"/>
    </row>
    <row r="111" spans="1:27" ht="16.5" customHeight="1" x14ac:dyDescent="0.2">
      <c r="A111" s="12" t="s">
        <v>229</v>
      </c>
      <c r="B111" s="12" t="s">
        <v>230</v>
      </c>
      <c r="C111" s="13">
        <v>28741660.739999998</v>
      </c>
      <c r="D111" s="13">
        <v>26531556.800000001</v>
      </c>
      <c r="E111" s="13">
        <v>16862503.449999999</v>
      </c>
      <c r="F111" s="13">
        <v>798900.35</v>
      </c>
      <c r="G111" s="13">
        <v>668074.53</v>
      </c>
      <c r="H111" s="13">
        <v>1060748.8500000001</v>
      </c>
      <c r="I111" s="13">
        <v>1154058.4099999999</v>
      </c>
      <c r="J111" s="13">
        <v>71547.12</v>
      </c>
      <c r="K111" s="13">
        <v>2325752.8199999998</v>
      </c>
      <c r="L111" s="13">
        <v>1398990.05</v>
      </c>
      <c r="M111" s="13">
        <v>305072.21000000002</v>
      </c>
      <c r="N111" s="13">
        <v>0</v>
      </c>
      <c r="O111" s="13">
        <v>1715980.87</v>
      </c>
      <c r="P111" s="13">
        <v>169928.14</v>
      </c>
      <c r="Q111" s="13">
        <v>0</v>
      </c>
      <c r="R111" s="13">
        <v>13941.43</v>
      </c>
      <c r="S111" s="13">
        <v>0</v>
      </c>
      <c r="T111" s="13">
        <v>0</v>
      </c>
      <c r="U111" s="13">
        <v>0</v>
      </c>
      <c r="V111" s="13">
        <v>0</v>
      </c>
      <c r="W111" s="13">
        <v>908330.19</v>
      </c>
      <c r="X111" s="13">
        <v>0</v>
      </c>
      <c r="Y111" s="13">
        <v>1287832.32</v>
      </c>
      <c r="Z111" s="13">
        <v>551314.03</v>
      </c>
      <c r="AA111" s="8"/>
    </row>
    <row r="112" spans="1:27" ht="16.5" customHeight="1" x14ac:dyDescent="0.2">
      <c r="A112" s="12" t="s">
        <v>231</v>
      </c>
      <c r="B112" s="12" t="s">
        <v>232</v>
      </c>
      <c r="C112" s="13">
        <v>18048864.800000001</v>
      </c>
      <c r="D112" s="13">
        <v>17033185.32</v>
      </c>
      <c r="E112" s="13">
        <v>9402796.3699999992</v>
      </c>
      <c r="F112" s="13">
        <v>844287.54</v>
      </c>
      <c r="G112" s="13">
        <v>1058233.8700000001</v>
      </c>
      <c r="H112" s="13">
        <v>627228.88</v>
      </c>
      <c r="I112" s="13">
        <v>722412.5</v>
      </c>
      <c r="J112" s="13">
        <v>260670.58</v>
      </c>
      <c r="K112" s="13">
        <v>1402270.84</v>
      </c>
      <c r="L112" s="13">
        <v>976305.63</v>
      </c>
      <c r="M112" s="13">
        <v>121121.54</v>
      </c>
      <c r="N112" s="13">
        <v>0</v>
      </c>
      <c r="O112" s="13">
        <v>1066987.1299999999</v>
      </c>
      <c r="P112" s="13">
        <v>550870.43999999994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29841.66</v>
      </c>
      <c r="W112" s="13">
        <v>0</v>
      </c>
      <c r="X112" s="13">
        <v>0</v>
      </c>
      <c r="Y112" s="13">
        <v>985837.82</v>
      </c>
      <c r="Z112" s="13">
        <v>0</v>
      </c>
      <c r="AA112" s="8"/>
    </row>
    <row r="113" spans="1:27" ht="16.5" customHeight="1" x14ac:dyDescent="0.2">
      <c r="A113" s="12" t="s">
        <v>233</v>
      </c>
      <c r="B113" s="12" t="s">
        <v>234</v>
      </c>
      <c r="C113" s="13">
        <v>16848944.940000001</v>
      </c>
      <c r="D113" s="13">
        <v>15957321.33</v>
      </c>
      <c r="E113" s="13">
        <v>9829304.0899999999</v>
      </c>
      <c r="F113" s="13">
        <v>418379.25</v>
      </c>
      <c r="G113" s="13">
        <v>1014562.93</v>
      </c>
      <c r="H113" s="13">
        <v>554795.44999999995</v>
      </c>
      <c r="I113" s="13">
        <v>554007.49</v>
      </c>
      <c r="J113" s="13">
        <v>130840.18</v>
      </c>
      <c r="K113" s="13">
        <v>1126809.04</v>
      </c>
      <c r="L113" s="13">
        <v>991865.21</v>
      </c>
      <c r="M113" s="13">
        <v>161160.68</v>
      </c>
      <c r="N113" s="13">
        <v>0</v>
      </c>
      <c r="O113" s="13">
        <v>927479.89</v>
      </c>
      <c r="P113" s="13">
        <v>248117.12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351451.59</v>
      </c>
      <c r="X113" s="13">
        <v>0</v>
      </c>
      <c r="Y113" s="13">
        <v>540172.02</v>
      </c>
      <c r="Z113" s="13">
        <v>49664.1</v>
      </c>
      <c r="AA113" s="8"/>
    </row>
    <row r="114" spans="1:27" ht="16.5" customHeight="1" x14ac:dyDescent="0.2">
      <c r="A114" s="12" t="s">
        <v>235</v>
      </c>
      <c r="B114" s="12" t="s">
        <v>236</v>
      </c>
      <c r="C114" s="13">
        <v>9666793.6799999997</v>
      </c>
      <c r="D114" s="13">
        <v>9379711.1600000001</v>
      </c>
      <c r="E114" s="13">
        <v>5547718.3499999996</v>
      </c>
      <c r="F114" s="13">
        <v>252333.86</v>
      </c>
      <c r="G114" s="13">
        <v>274691.01</v>
      </c>
      <c r="H114" s="13">
        <v>651771.31999999995</v>
      </c>
      <c r="I114" s="13">
        <v>500560.43</v>
      </c>
      <c r="J114" s="13">
        <v>71482.47</v>
      </c>
      <c r="K114" s="13">
        <v>905795.49</v>
      </c>
      <c r="L114" s="13">
        <v>293212.52</v>
      </c>
      <c r="M114" s="13">
        <v>0</v>
      </c>
      <c r="N114" s="13">
        <v>0</v>
      </c>
      <c r="O114" s="13">
        <v>721460.95</v>
      </c>
      <c r="P114" s="13">
        <v>160684.76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287082.52</v>
      </c>
      <c r="Z114" s="13">
        <v>744597.61</v>
      </c>
      <c r="AA114" s="8"/>
    </row>
    <row r="115" spans="1:27" ht="16.5" customHeight="1" x14ac:dyDescent="0.2">
      <c r="A115" s="12" t="s">
        <v>237</v>
      </c>
      <c r="B115" s="12" t="s">
        <v>238</v>
      </c>
      <c r="C115" s="13">
        <v>39270726.719999999</v>
      </c>
      <c r="D115" s="13">
        <v>37732242.810000002</v>
      </c>
      <c r="E115" s="13">
        <v>23188521.969999999</v>
      </c>
      <c r="F115" s="13">
        <v>1263297.06</v>
      </c>
      <c r="G115" s="13">
        <v>1097521.18</v>
      </c>
      <c r="H115" s="13">
        <v>1184629.78</v>
      </c>
      <c r="I115" s="13">
        <v>1846104.41</v>
      </c>
      <c r="J115" s="13">
        <v>354381.74</v>
      </c>
      <c r="K115" s="13">
        <v>3318843.41</v>
      </c>
      <c r="L115" s="13">
        <v>2169254.91</v>
      </c>
      <c r="M115" s="13">
        <v>502474.84</v>
      </c>
      <c r="N115" s="13">
        <v>0</v>
      </c>
      <c r="O115" s="13">
        <v>2624083.71</v>
      </c>
      <c r="P115" s="13">
        <v>183129.8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1538483.91</v>
      </c>
      <c r="Z115" s="13">
        <v>5164132.9800000004</v>
      </c>
      <c r="AA115" s="8"/>
    </row>
    <row r="116" spans="1:27" ht="16.5" customHeight="1" x14ac:dyDescent="0.2">
      <c r="A116" s="12" t="s">
        <v>239</v>
      </c>
      <c r="B116" s="12" t="s">
        <v>240</v>
      </c>
      <c r="C116" s="13">
        <v>23768595.34</v>
      </c>
      <c r="D116" s="13">
        <v>23041515.16</v>
      </c>
      <c r="E116" s="13">
        <v>13497423.83</v>
      </c>
      <c r="F116" s="13">
        <v>871885.84</v>
      </c>
      <c r="G116" s="13">
        <v>1174833.31</v>
      </c>
      <c r="H116" s="13">
        <v>823257.37</v>
      </c>
      <c r="I116" s="13">
        <v>1123991.03</v>
      </c>
      <c r="J116" s="13">
        <v>231718.03</v>
      </c>
      <c r="K116" s="13">
        <v>1929272.46</v>
      </c>
      <c r="L116" s="13">
        <v>1262792.53</v>
      </c>
      <c r="M116" s="13">
        <v>234988.84</v>
      </c>
      <c r="N116" s="13">
        <v>0</v>
      </c>
      <c r="O116" s="13">
        <v>1369316.71</v>
      </c>
      <c r="P116" s="13">
        <v>522035.21</v>
      </c>
      <c r="Q116" s="13">
        <v>0</v>
      </c>
      <c r="R116" s="13">
        <v>727080.18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1029696.76</v>
      </c>
      <c r="AA116" s="8"/>
    </row>
    <row r="117" spans="1:27" ht="16.5" customHeight="1" x14ac:dyDescent="0.2">
      <c r="A117" s="12" t="s">
        <v>241</v>
      </c>
      <c r="B117" s="12" t="s">
        <v>242</v>
      </c>
      <c r="C117" s="13">
        <v>10066457.609999999</v>
      </c>
      <c r="D117" s="13">
        <v>9507561.6099999994</v>
      </c>
      <c r="E117" s="13">
        <v>5191183.46</v>
      </c>
      <c r="F117" s="13">
        <v>277701.03999999998</v>
      </c>
      <c r="G117" s="13">
        <v>405004.23</v>
      </c>
      <c r="H117" s="13">
        <v>555708.78</v>
      </c>
      <c r="I117" s="13">
        <v>545556.5</v>
      </c>
      <c r="J117" s="13">
        <v>63975.14</v>
      </c>
      <c r="K117" s="13">
        <v>933711.24</v>
      </c>
      <c r="L117" s="13">
        <v>579264.24</v>
      </c>
      <c r="M117" s="13">
        <v>58467.82</v>
      </c>
      <c r="N117" s="13">
        <v>0</v>
      </c>
      <c r="O117" s="13">
        <v>692731.37</v>
      </c>
      <c r="P117" s="13">
        <v>204257.79</v>
      </c>
      <c r="Q117" s="13">
        <v>0</v>
      </c>
      <c r="R117" s="13">
        <v>0</v>
      </c>
      <c r="S117" s="13">
        <v>0</v>
      </c>
      <c r="T117" s="13">
        <v>0</v>
      </c>
      <c r="U117" s="13">
        <v>1715.04</v>
      </c>
      <c r="V117" s="13">
        <v>0</v>
      </c>
      <c r="W117" s="13">
        <v>0</v>
      </c>
      <c r="X117" s="13">
        <v>0</v>
      </c>
      <c r="Y117" s="13">
        <v>557180.96</v>
      </c>
      <c r="Z117" s="13">
        <v>18294</v>
      </c>
      <c r="AA117" s="8"/>
    </row>
    <row r="118" spans="1:27" ht="16.5" customHeight="1" x14ac:dyDescent="0.2">
      <c r="A118" s="12" t="s">
        <v>243</v>
      </c>
      <c r="B118" s="12" t="s">
        <v>244</v>
      </c>
      <c r="C118" s="13">
        <v>25712172.960000001</v>
      </c>
      <c r="D118" s="13">
        <v>24523499.899999999</v>
      </c>
      <c r="E118" s="13">
        <v>14782363.98</v>
      </c>
      <c r="F118" s="13">
        <v>768168.07</v>
      </c>
      <c r="G118" s="13">
        <v>792220.13</v>
      </c>
      <c r="H118" s="13">
        <v>1185925.83</v>
      </c>
      <c r="I118" s="13">
        <v>1257142.8</v>
      </c>
      <c r="J118" s="13">
        <v>0</v>
      </c>
      <c r="K118" s="13">
        <v>2475534.81</v>
      </c>
      <c r="L118" s="13">
        <v>1309715.48</v>
      </c>
      <c r="M118" s="13">
        <v>9225.5300000000007</v>
      </c>
      <c r="N118" s="13">
        <v>0</v>
      </c>
      <c r="O118" s="13">
        <v>1617392.74</v>
      </c>
      <c r="P118" s="13">
        <v>325810.53000000003</v>
      </c>
      <c r="Q118" s="13">
        <v>0</v>
      </c>
      <c r="R118" s="13">
        <v>0</v>
      </c>
      <c r="S118" s="13">
        <v>0</v>
      </c>
      <c r="T118" s="13">
        <v>0</v>
      </c>
      <c r="U118" s="13">
        <v>299097.40999999997</v>
      </c>
      <c r="V118" s="13">
        <v>0</v>
      </c>
      <c r="W118" s="13">
        <v>0</v>
      </c>
      <c r="X118" s="13">
        <v>0</v>
      </c>
      <c r="Y118" s="13">
        <v>889575.65</v>
      </c>
      <c r="Z118" s="13">
        <v>3470415.66</v>
      </c>
      <c r="AA118" s="8"/>
    </row>
    <row r="119" spans="1:27" ht="16.5" customHeight="1" x14ac:dyDescent="0.2">
      <c r="A119" s="12" t="s">
        <v>245</v>
      </c>
      <c r="B119" s="12" t="s">
        <v>246</v>
      </c>
      <c r="C119" s="13">
        <v>7882498.2199999997</v>
      </c>
      <c r="D119" s="13">
        <v>7285371.6500000004</v>
      </c>
      <c r="E119" s="13">
        <v>4346928.8899999997</v>
      </c>
      <c r="F119" s="13">
        <v>421664.72</v>
      </c>
      <c r="G119" s="13">
        <v>158329.95000000001</v>
      </c>
      <c r="H119" s="13">
        <v>385365.81</v>
      </c>
      <c r="I119" s="13">
        <v>299845.75</v>
      </c>
      <c r="J119" s="13">
        <v>75225.440000000002</v>
      </c>
      <c r="K119" s="13">
        <v>439521.78</v>
      </c>
      <c r="L119" s="13">
        <v>493322.18</v>
      </c>
      <c r="M119" s="13">
        <v>0</v>
      </c>
      <c r="N119" s="13">
        <v>0</v>
      </c>
      <c r="O119" s="13">
        <v>497890.54</v>
      </c>
      <c r="P119" s="13">
        <v>167276.59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5728.39</v>
      </c>
      <c r="X119" s="13">
        <v>0</v>
      </c>
      <c r="Y119" s="13">
        <v>591398.18000000005</v>
      </c>
      <c r="Z119" s="13">
        <v>297347.55</v>
      </c>
      <c r="AA119" s="8"/>
    </row>
    <row r="120" spans="1:27" ht="16.5" customHeight="1" x14ac:dyDescent="0.2">
      <c r="A120" s="12" t="s">
        <v>247</v>
      </c>
      <c r="B120" s="12" t="s">
        <v>248</v>
      </c>
      <c r="C120" s="13">
        <v>12896148.02</v>
      </c>
      <c r="D120" s="13">
        <v>12178368.609999999</v>
      </c>
      <c r="E120" s="13">
        <v>7244198.5899999999</v>
      </c>
      <c r="F120" s="13">
        <v>364025.01</v>
      </c>
      <c r="G120" s="13">
        <v>414583.01</v>
      </c>
      <c r="H120" s="13">
        <v>577285.04</v>
      </c>
      <c r="I120" s="13">
        <v>503666.02</v>
      </c>
      <c r="J120" s="13">
        <v>138540.85999999999</v>
      </c>
      <c r="K120" s="13">
        <v>1162720.75</v>
      </c>
      <c r="L120" s="13">
        <v>866460.5</v>
      </c>
      <c r="M120" s="13">
        <v>115407.13</v>
      </c>
      <c r="N120" s="13">
        <v>0</v>
      </c>
      <c r="O120" s="13">
        <v>664751.69999999995</v>
      </c>
      <c r="P120" s="13">
        <v>126730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717779.41</v>
      </c>
      <c r="Z120" s="13">
        <v>215021.96</v>
      </c>
      <c r="AA120" s="8"/>
    </row>
    <row r="121" spans="1:27" ht="16.5" customHeight="1" x14ac:dyDescent="0.2">
      <c r="A121" s="12" t="s">
        <v>249</v>
      </c>
      <c r="B121" s="12" t="s">
        <v>250</v>
      </c>
      <c r="C121" s="13">
        <v>11840356.57</v>
      </c>
      <c r="D121" s="13">
        <v>11285735.07</v>
      </c>
      <c r="E121" s="13">
        <v>6312762.9100000001</v>
      </c>
      <c r="F121" s="13">
        <v>464372.72</v>
      </c>
      <c r="G121" s="13">
        <v>321516.86</v>
      </c>
      <c r="H121" s="13">
        <v>576629.91</v>
      </c>
      <c r="I121" s="13">
        <v>674126.68</v>
      </c>
      <c r="J121" s="13">
        <v>0</v>
      </c>
      <c r="K121" s="13">
        <v>1122274.8</v>
      </c>
      <c r="L121" s="13">
        <v>768755.4</v>
      </c>
      <c r="M121" s="13">
        <v>137887.84</v>
      </c>
      <c r="N121" s="13">
        <v>0</v>
      </c>
      <c r="O121" s="13">
        <v>732029.34</v>
      </c>
      <c r="P121" s="13">
        <v>175378.61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554621.5</v>
      </c>
      <c r="Z121" s="13">
        <v>51580</v>
      </c>
      <c r="AA121" s="8"/>
    </row>
    <row r="122" spans="1:27" ht="16.5" customHeight="1" x14ac:dyDescent="0.2">
      <c r="A122" s="12" t="s">
        <v>251</v>
      </c>
      <c r="B122" s="12" t="s">
        <v>252</v>
      </c>
      <c r="C122" s="13">
        <v>11162687.02</v>
      </c>
      <c r="D122" s="13">
        <v>10603375.34</v>
      </c>
      <c r="E122" s="13">
        <v>6503971.46</v>
      </c>
      <c r="F122" s="13">
        <v>327555.76</v>
      </c>
      <c r="G122" s="13">
        <v>402771.36</v>
      </c>
      <c r="H122" s="13">
        <v>641623.56999999995</v>
      </c>
      <c r="I122" s="13">
        <v>561461.39</v>
      </c>
      <c r="J122" s="13">
        <v>0</v>
      </c>
      <c r="K122" s="13">
        <v>873147.67</v>
      </c>
      <c r="L122" s="13">
        <v>329871.25</v>
      </c>
      <c r="M122" s="13">
        <v>0</v>
      </c>
      <c r="N122" s="13">
        <v>0</v>
      </c>
      <c r="O122" s="13">
        <v>739895.25</v>
      </c>
      <c r="P122" s="13">
        <v>223077.63</v>
      </c>
      <c r="Q122" s="13">
        <v>0</v>
      </c>
      <c r="R122" s="13">
        <v>0</v>
      </c>
      <c r="S122" s="13">
        <v>0</v>
      </c>
      <c r="T122" s="13">
        <v>68186.399999999994</v>
      </c>
      <c r="U122" s="13">
        <v>0</v>
      </c>
      <c r="V122" s="13">
        <v>0</v>
      </c>
      <c r="W122" s="13">
        <v>0</v>
      </c>
      <c r="X122" s="13">
        <v>0</v>
      </c>
      <c r="Y122" s="13">
        <v>491125.28</v>
      </c>
      <c r="Z122" s="13">
        <v>45371</v>
      </c>
      <c r="AA122" s="8"/>
    </row>
    <row r="123" spans="1:27" ht="16.5" customHeight="1" x14ac:dyDescent="0.2">
      <c r="A123" s="12" t="s">
        <v>253</v>
      </c>
      <c r="B123" s="12" t="s">
        <v>254</v>
      </c>
      <c r="C123" s="13">
        <v>13203604.51</v>
      </c>
      <c r="D123" s="13">
        <v>12641125.720000001</v>
      </c>
      <c r="E123" s="13">
        <v>7397786.21</v>
      </c>
      <c r="F123" s="13">
        <v>346520.82</v>
      </c>
      <c r="G123" s="13">
        <v>417865.64</v>
      </c>
      <c r="H123" s="13">
        <v>355273.34</v>
      </c>
      <c r="I123" s="13">
        <v>720936.93</v>
      </c>
      <c r="J123" s="13">
        <v>162870.59</v>
      </c>
      <c r="K123" s="13">
        <v>1366494.07</v>
      </c>
      <c r="L123" s="13">
        <v>695619.63</v>
      </c>
      <c r="M123" s="13">
        <v>103733.37</v>
      </c>
      <c r="N123" s="13">
        <v>0</v>
      </c>
      <c r="O123" s="13">
        <v>857935.12</v>
      </c>
      <c r="P123" s="13">
        <v>216090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562478.79</v>
      </c>
      <c r="Z123" s="13">
        <v>2885</v>
      </c>
      <c r="AA123" s="8"/>
    </row>
    <row r="124" spans="1:27" ht="16.5" customHeight="1" x14ac:dyDescent="0.2">
      <c r="A124" s="12" t="s">
        <v>255</v>
      </c>
      <c r="B124" s="12" t="s">
        <v>256</v>
      </c>
      <c r="C124" s="13">
        <v>24960213.579999998</v>
      </c>
      <c r="D124" s="13">
        <v>23701225.949999999</v>
      </c>
      <c r="E124" s="13">
        <v>14423554.18</v>
      </c>
      <c r="F124" s="13">
        <v>969541.34</v>
      </c>
      <c r="G124" s="13">
        <v>580544.69999999995</v>
      </c>
      <c r="H124" s="13">
        <v>881540.6</v>
      </c>
      <c r="I124" s="13">
        <v>1204541.8600000001</v>
      </c>
      <c r="J124" s="13">
        <v>163602.73000000001</v>
      </c>
      <c r="K124" s="13">
        <v>1798930.86</v>
      </c>
      <c r="L124" s="13">
        <v>1471088.82</v>
      </c>
      <c r="M124" s="13">
        <v>327810.87</v>
      </c>
      <c r="N124" s="13">
        <v>0</v>
      </c>
      <c r="O124" s="13">
        <v>1509123.4</v>
      </c>
      <c r="P124" s="13">
        <v>370946.59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1258987.6299999999</v>
      </c>
      <c r="Z124" s="13">
        <v>1134337.78</v>
      </c>
      <c r="AA124" s="8"/>
    </row>
    <row r="125" spans="1:27" ht="16.5" customHeight="1" x14ac:dyDescent="0.2">
      <c r="A125" s="12" t="s">
        <v>257</v>
      </c>
      <c r="B125" s="12" t="s">
        <v>258</v>
      </c>
      <c r="C125" s="13">
        <v>5345900.8899999997</v>
      </c>
      <c r="D125" s="13">
        <v>5082094.8</v>
      </c>
      <c r="E125" s="13">
        <v>3156659.63</v>
      </c>
      <c r="F125" s="13">
        <v>240846.22</v>
      </c>
      <c r="G125" s="13">
        <v>198229.49</v>
      </c>
      <c r="H125" s="13">
        <v>262493.61</v>
      </c>
      <c r="I125" s="13">
        <v>183860.41</v>
      </c>
      <c r="J125" s="13">
        <v>68045.52</v>
      </c>
      <c r="K125" s="13">
        <v>300651.94</v>
      </c>
      <c r="L125" s="13">
        <v>217076.52</v>
      </c>
      <c r="M125" s="13">
        <v>56970.55</v>
      </c>
      <c r="N125" s="13">
        <v>0</v>
      </c>
      <c r="O125" s="13">
        <v>312620.93</v>
      </c>
      <c r="P125" s="13">
        <v>84639.98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46194.8</v>
      </c>
      <c r="X125" s="13">
        <v>0</v>
      </c>
      <c r="Y125" s="13">
        <v>217611.29</v>
      </c>
      <c r="Z125" s="13">
        <v>24457</v>
      </c>
      <c r="AA125" s="8"/>
    </row>
    <row r="126" spans="1:27" ht="16.5" customHeight="1" x14ac:dyDescent="0.2">
      <c r="A126" s="12" t="s">
        <v>259</v>
      </c>
      <c r="B126" s="12" t="s">
        <v>260</v>
      </c>
      <c r="C126" s="13">
        <v>15222531.130000001</v>
      </c>
      <c r="D126" s="13">
        <v>14662398.939999999</v>
      </c>
      <c r="E126" s="13">
        <v>8385443.1600000001</v>
      </c>
      <c r="F126" s="13">
        <v>520392.58</v>
      </c>
      <c r="G126" s="13">
        <v>527455.42000000004</v>
      </c>
      <c r="H126" s="13">
        <v>503758.7</v>
      </c>
      <c r="I126" s="13">
        <v>613414.25</v>
      </c>
      <c r="J126" s="13">
        <v>167853.51</v>
      </c>
      <c r="K126" s="13">
        <v>1324157.6200000001</v>
      </c>
      <c r="L126" s="13">
        <v>1062507.8799999999</v>
      </c>
      <c r="M126" s="13">
        <v>132401.1</v>
      </c>
      <c r="N126" s="13">
        <v>0</v>
      </c>
      <c r="O126" s="13">
        <v>1094031.23</v>
      </c>
      <c r="P126" s="13">
        <v>330983.49</v>
      </c>
      <c r="Q126" s="13">
        <v>0</v>
      </c>
      <c r="R126" s="13">
        <v>0</v>
      </c>
      <c r="S126" s="13">
        <v>96744.72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463387.47</v>
      </c>
      <c r="Z126" s="13">
        <v>16198</v>
      </c>
      <c r="AA126" s="8"/>
    </row>
    <row r="127" spans="1:27" ht="16.5" customHeight="1" x14ac:dyDescent="0.2">
      <c r="A127" s="12" t="s">
        <v>261</v>
      </c>
      <c r="B127" s="12" t="s">
        <v>262</v>
      </c>
      <c r="C127" s="13">
        <v>33396218.600000001</v>
      </c>
      <c r="D127" s="13">
        <v>32041277.960000001</v>
      </c>
      <c r="E127" s="13">
        <v>19578926.440000001</v>
      </c>
      <c r="F127" s="13">
        <v>1060854.92</v>
      </c>
      <c r="G127" s="13">
        <v>876203.82</v>
      </c>
      <c r="H127" s="13">
        <v>909727.35</v>
      </c>
      <c r="I127" s="13">
        <v>1253587.51</v>
      </c>
      <c r="J127" s="13">
        <v>196451.24</v>
      </c>
      <c r="K127" s="13">
        <v>2884754.42</v>
      </c>
      <c r="L127" s="13">
        <v>2587760.5299999998</v>
      </c>
      <c r="M127" s="13">
        <v>204193.77</v>
      </c>
      <c r="N127" s="13">
        <v>0</v>
      </c>
      <c r="O127" s="13">
        <v>2016340.81</v>
      </c>
      <c r="P127" s="13">
        <v>472477.15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1354940.64</v>
      </c>
      <c r="Z127" s="13">
        <v>5154148.18</v>
      </c>
      <c r="AA127" s="8"/>
    </row>
    <row r="128" spans="1:27" ht="16.5" customHeight="1" x14ac:dyDescent="0.2">
      <c r="A128" s="12" t="s">
        <v>263</v>
      </c>
      <c r="B128" s="12" t="s">
        <v>264</v>
      </c>
      <c r="C128" s="13">
        <v>9699458</v>
      </c>
      <c r="D128" s="13">
        <v>9285842.8300000001</v>
      </c>
      <c r="E128" s="13">
        <v>5696808.7599999998</v>
      </c>
      <c r="F128" s="13">
        <v>162571.89000000001</v>
      </c>
      <c r="G128" s="13">
        <v>281281.77</v>
      </c>
      <c r="H128" s="13">
        <v>628748.18999999994</v>
      </c>
      <c r="I128" s="13">
        <v>434792.26</v>
      </c>
      <c r="J128" s="13">
        <v>87736.65</v>
      </c>
      <c r="K128" s="13">
        <v>926141.32</v>
      </c>
      <c r="L128" s="13">
        <v>360208.34</v>
      </c>
      <c r="M128" s="13">
        <v>49313.27</v>
      </c>
      <c r="N128" s="13">
        <v>0</v>
      </c>
      <c r="O128" s="13">
        <v>583644.05000000005</v>
      </c>
      <c r="P128" s="13">
        <v>74596.33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413615.17</v>
      </c>
      <c r="Z128" s="13">
        <v>88133.5</v>
      </c>
      <c r="AA128" s="8"/>
    </row>
    <row r="129" spans="1:27" ht="16.5" customHeight="1" x14ac:dyDescent="0.2">
      <c r="A129" s="12" t="s">
        <v>265</v>
      </c>
      <c r="B129" s="12" t="s">
        <v>266</v>
      </c>
      <c r="C129" s="13">
        <v>27753411.34</v>
      </c>
      <c r="D129" s="13">
        <v>26412066.870000001</v>
      </c>
      <c r="E129" s="13">
        <v>15055392.529999999</v>
      </c>
      <c r="F129" s="13">
        <v>899493.73</v>
      </c>
      <c r="G129" s="13">
        <v>1129281.99</v>
      </c>
      <c r="H129" s="13">
        <v>961609.75</v>
      </c>
      <c r="I129" s="13">
        <v>1528419.45</v>
      </c>
      <c r="J129" s="13">
        <v>312768.83</v>
      </c>
      <c r="K129" s="13">
        <v>2300056.4</v>
      </c>
      <c r="L129" s="13">
        <v>1805576.67</v>
      </c>
      <c r="M129" s="13">
        <v>510404.44</v>
      </c>
      <c r="N129" s="13">
        <v>0</v>
      </c>
      <c r="O129" s="13">
        <v>1610695.7</v>
      </c>
      <c r="P129" s="13">
        <v>298367.38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1341344.47</v>
      </c>
      <c r="Z129" s="13">
        <v>33457</v>
      </c>
      <c r="AA129" s="8"/>
    </row>
    <row r="130" spans="1:27" ht="16.5" customHeight="1" x14ac:dyDescent="0.2">
      <c r="A130" s="12" t="s">
        <v>267</v>
      </c>
      <c r="B130" s="12" t="s">
        <v>268</v>
      </c>
      <c r="C130" s="13">
        <v>19581583.789999999</v>
      </c>
      <c r="D130" s="13">
        <v>18187529.399999999</v>
      </c>
      <c r="E130" s="13">
        <v>12160636.65</v>
      </c>
      <c r="F130" s="13">
        <v>465633.95</v>
      </c>
      <c r="G130" s="13">
        <v>536445.06000000006</v>
      </c>
      <c r="H130" s="13">
        <v>811912.42</v>
      </c>
      <c r="I130" s="13">
        <v>904354.82</v>
      </c>
      <c r="J130" s="13">
        <v>123765.19</v>
      </c>
      <c r="K130" s="13">
        <v>1486912.06</v>
      </c>
      <c r="L130" s="13">
        <v>320996.7</v>
      </c>
      <c r="M130" s="13">
        <v>5496.44</v>
      </c>
      <c r="N130" s="13">
        <v>0</v>
      </c>
      <c r="O130" s="13">
        <v>1021880.76</v>
      </c>
      <c r="P130" s="13">
        <v>349495.35</v>
      </c>
      <c r="Q130" s="13">
        <v>0</v>
      </c>
      <c r="R130" s="13">
        <v>0</v>
      </c>
      <c r="S130" s="13">
        <v>465827.71</v>
      </c>
      <c r="T130" s="13">
        <v>26342.400000000001</v>
      </c>
      <c r="U130" s="13">
        <v>0</v>
      </c>
      <c r="V130" s="13">
        <v>0</v>
      </c>
      <c r="W130" s="13">
        <v>43908.54</v>
      </c>
      <c r="X130" s="13">
        <v>0</v>
      </c>
      <c r="Y130" s="13">
        <v>857975.74</v>
      </c>
      <c r="Z130" s="13">
        <v>370742.25</v>
      </c>
      <c r="AA130" s="8"/>
    </row>
    <row r="131" spans="1:27" ht="16.5" customHeight="1" x14ac:dyDescent="0.2">
      <c r="A131" s="12" t="s">
        <v>269</v>
      </c>
      <c r="B131" s="12" t="s">
        <v>270</v>
      </c>
      <c r="C131" s="13">
        <v>7080779.1699999999</v>
      </c>
      <c r="D131" s="13">
        <v>6778331.5499999998</v>
      </c>
      <c r="E131" s="13">
        <v>4021866.15</v>
      </c>
      <c r="F131" s="13">
        <v>210042.86</v>
      </c>
      <c r="G131" s="13">
        <v>222692.42</v>
      </c>
      <c r="H131" s="13">
        <v>324097.06</v>
      </c>
      <c r="I131" s="13">
        <v>304344.67</v>
      </c>
      <c r="J131" s="13">
        <v>30425.49</v>
      </c>
      <c r="K131" s="13">
        <v>507864.86</v>
      </c>
      <c r="L131" s="13">
        <v>499819.06</v>
      </c>
      <c r="M131" s="13">
        <v>30564.7</v>
      </c>
      <c r="N131" s="13">
        <v>0</v>
      </c>
      <c r="O131" s="13">
        <v>471490.85</v>
      </c>
      <c r="P131" s="13">
        <v>155123.43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302447.62</v>
      </c>
      <c r="Z131" s="13">
        <v>41000</v>
      </c>
      <c r="AA131" s="8"/>
    </row>
    <row r="132" spans="1:27" ht="16.5" customHeight="1" x14ac:dyDescent="0.2">
      <c r="A132" s="12" t="s">
        <v>271</v>
      </c>
      <c r="B132" s="12" t="s">
        <v>272</v>
      </c>
      <c r="C132" s="13">
        <v>25352240.149999999</v>
      </c>
      <c r="D132" s="13">
        <v>23066744.489999998</v>
      </c>
      <c r="E132" s="13">
        <v>12956130.279999999</v>
      </c>
      <c r="F132" s="13">
        <v>1068967.73</v>
      </c>
      <c r="G132" s="13">
        <v>964097.66</v>
      </c>
      <c r="H132" s="13">
        <v>584162.13</v>
      </c>
      <c r="I132" s="13">
        <v>1072121.25</v>
      </c>
      <c r="J132" s="13">
        <v>343176.37</v>
      </c>
      <c r="K132" s="13">
        <v>2075897.03</v>
      </c>
      <c r="L132" s="13">
        <v>1611828.23</v>
      </c>
      <c r="M132" s="13">
        <v>254671.51</v>
      </c>
      <c r="N132" s="13">
        <v>0</v>
      </c>
      <c r="O132" s="13">
        <v>1739722.4</v>
      </c>
      <c r="P132" s="13">
        <v>395969.9</v>
      </c>
      <c r="Q132" s="13">
        <v>0</v>
      </c>
      <c r="R132" s="13">
        <v>0</v>
      </c>
      <c r="S132" s="13">
        <v>118470.25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2167025.41</v>
      </c>
      <c r="Z132" s="13">
        <v>1761096.05</v>
      </c>
      <c r="AA132" s="8"/>
    </row>
    <row r="133" spans="1:27" ht="16.5" customHeight="1" x14ac:dyDescent="0.2">
      <c r="A133" s="12" t="s">
        <v>273</v>
      </c>
      <c r="B133" s="12" t="s">
        <v>274</v>
      </c>
      <c r="C133" s="13">
        <v>56266180.780000001</v>
      </c>
      <c r="D133" s="13">
        <v>51058395.270000003</v>
      </c>
      <c r="E133" s="13">
        <v>30612566.77</v>
      </c>
      <c r="F133" s="13">
        <v>3026748.31</v>
      </c>
      <c r="G133" s="13">
        <v>2525321.08</v>
      </c>
      <c r="H133" s="13">
        <v>1097098.5</v>
      </c>
      <c r="I133" s="13">
        <v>2875846.12</v>
      </c>
      <c r="J133" s="13">
        <v>287940.31</v>
      </c>
      <c r="K133" s="13">
        <v>3993622.82</v>
      </c>
      <c r="L133" s="13">
        <v>3308103.05</v>
      </c>
      <c r="M133" s="13">
        <v>599587.16</v>
      </c>
      <c r="N133" s="13">
        <v>0</v>
      </c>
      <c r="O133" s="13">
        <v>2554099.04</v>
      </c>
      <c r="P133" s="13">
        <v>177462.11</v>
      </c>
      <c r="Q133" s="13">
        <v>0</v>
      </c>
      <c r="R133" s="13">
        <v>1020</v>
      </c>
      <c r="S133" s="13">
        <v>265627.55</v>
      </c>
      <c r="T133" s="13">
        <v>0</v>
      </c>
      <c r="U133" s="13">
        <v>0</v>
      </c>
      <c r="V133" s="13">
        <v>178450</v>
      </c>
      <c r="W133" s="13">
        <v>1473558</v>
      </c>
      <c r="X133" s="13">
        <v>0</v>
      </c>
      <c r="Y133" s="13">
        <v>3289129.96</v>
      </c>
      <c r="Z133" s="13">
        <v>100000</v>
      </c>
      <c r="AA133" s="8"/>
    </row>
    <row r="134" spans="1:27" ht="16.5" customHeight="1" x14ac:dyDescent="0.2">
      <c r="A134" s="12" t="s">
        <v>275</v>
      </c>
      <c r="B134" s="12" t="s">
        <v>276</v>
      </c>
      <c r="C134" s="13">
        <v>11708847.609999999</v>
      </c>
      <c r="D134" s="13">
        <v>10735723.300000001</v>
      </c>
      <c r="E134" s="13">
        <v>5923188.7300000004</v>
      </c>
      <c r="F134" s="13">
        <v>298628.40000000002</v>
      </c>
      <c r="G134" s="13">
        <v>316041.05</v>
      </c>
      <c r="H134" s="13">
        <v>586989.12</v>
      </c>
      <c r="I134" s="13">
        <v>717798.14</v>
      </c>
      <c r="J134" s="13">
        <v>0</v>
      </c>
      <c r="K134" s="13">
        <v>1089719.18</v>
      </c>
      <c r="L134" s="13">
        <v>559452.23</v>
      </c>
      <c r="M134" s="13">
        <v>371837.24</v>
      </c>
      <c r="N134" s="13">
        <v>0</v>
      </c>
      <c r="O134" s="13">
        <v>719279.26</v>
      </c>
      <c r="P134" s="13">
        <v>152789.95000000001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973124.31</v>
      </c>
      <c r="Z134" s="13">
        <v>874179.21</v>
      </c>
      <c r="AA134" s="8"/>
    </row>
    <row r="135" spans="1:27" ht="16.5" customHeight="1" x14ac:dyDescent="0.2">
      <c r="A135" s="12" t="s">
        <v>277</v>
      </c>
      <c r="B135" s="12" t="s">
        <v>278</v>
      </c>
      <c r="C135" s="13">
        <v>32713920.390000001</v>
      </c>
      <c r="D135" s="13">
        <v>31753950.289999999</v>
      </c>
      <c r="E135" s="13">
        <v>18376760.09</v>
      </c>
      <c r="F135" s="13">
        <v>1786178.64</v>
      </c>
      <c r="G135" s="13">
        <v>2037800.39</v>
      </c>
      <c r="H135" s="13">
        <v>1097122.71</v>
      </c>
      <c r="I135" s="13">
        <v>1811498.27</v>
      </c>
      <c r="J135" s="13">
        <v>320879.40000000002</v>
      </c>
      <c r="K135" s="13">
        <v>2418005.87</v>
      </c>
      <c r="L135" s="13">
        <v>794023.63</v>
      </c>
      <c r="M135" s="13">
        <v>532774.81999999995</v>
      </c>
      <c r="N135" s="13">
        <v>0</v>
      </c>
      <c r="O135" s="13">
        <v>1919692.2</v>
      </c>
      <c r="P135" s="13">
        <v>659214.27</v>
      </c>
      <c r="Q135" s="13">
        <v>0</v>
      </c>
      <c r="R135" s="13">
        <v>166504.01</v>
      </c>
      <c r="S135" s="13">
        <v>0</v>
      </c>
      <c r="T135" s="13">
        <v>0</v>
      </c>
      <c r="U135" s="13">
        <v>0</v>
      </c>
      <c r="V135" s="13">
        <v>0</v>
      </c>
      <c r="W135" s="13">
        <v>43400.82</v>
      </c>
      <c r="X135" s="13">
        <v>0</v>
      </c>
      <c r="Y135" s="13">
        <v>750065.27</v>
      </c>
      <c r="Z135" s="13">
        <v>1523582.77</v>
      </c>
      <c r="AA135" s="8"/>
    </row>
    <row r="136" spans="1:27" ht="16.5" customHeight="1" x14ac:dyDescent="0.2">
      <c r="A136" s="12" t="s">
        <v>279</v>
      </c>
      <c r="B136" s="12" t="s">
        <v>280</v>
      </c>
      <c r="C136" s="13">
        <v>8521954.5500000007</v>
      </c>
      <c r="D136" s="13">
        <v>7937605.8300000001</v>
      </c>
      <c r="E136" s="13">
        <v>4329707.63</v>
      </c>
      <c r="F136" s="13">
        <v>241609.41</v>
      </c>
      <c r="G136" s="13">
        <v>465976.8</v>
      </c>
      <c r="H136" s="13">
        <v>213736.08</v>
      </c>
      <c r="I136" s="13">
        <v>263831.01</v>
      </c>
      <c r="J136" s="13">
        <v>132922.48000000001</v>
      </c>
      <c r="K136" s="13">
        <v>626790.61</v>
      </c>
      <c r="L136" s="13">
        <v>576017.81999999995</v>
      </c>
      <c r="M136" s="13">
        <v>4052.32</v>
      </c>
      <c r="N136" s="13">
        <v>0</v>
      </c>
      <c r="O136" s="13">
        <v>613689.73</v>
      </c>
      <c r="P136" s="13">
        <v>469271.94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345036.34</v>
      </c>
      <c r="W136" s="13">
        <v>0</v>
      </c>
      <c r="X136" s="13">
        <v>0</v>
      </c>
      <c r="Y136" s="13">
        <v>239312.38</v>
      </c>
      <c r="Z136" s="13">
        <v>12544</v>
      </c>
      <c r="AA136" s="8"/>
    </row>
    <row r="137" spans="1:27" ht="16.5" customHeight="1" x14ac:dyDescent="0.2">
      <c r="A137" s="12" t="s">
        <v>281</v>
      </c>
      <c r="B137" s="12" t="s">
        <v>282</v>
      </c>
      <c r="C137" s="13">
        <v>24471978.600000001</v>
      </c>
      <c r="D137" s="13">
        <v>23489264.73</v>
      </c>
      <c r="E137" s="13">
        <v>13617427.75</v>
      </c>
      <c r="F137" s="13">
        <v>686194.75</v>
      </c>
      <c r="G137" s="13">
        <v>946968.21</v>
      </c>
      <c r="H137" s="13">
        <v>576101.05000000005</v>
      </c>
      <c r="I137" s="13">
        <v>1813682.35</v>
      </c>
      <c r="J137" s="13">
        <v>288381.53000000003</v>
      </c>
      <c r="K137" s="13">
        <v>2311964.9500000002</v>
      </c>
      <c r="L137" s="13">
        <v>871893.91</v>
      </c>
      <c r="M137" s="13">
        <v>385546.97</v>
      </c>
      <c r="N137" s="13">
        <v>0</v>
      </c>
      <c r="O137" s="13">
        <v>1518296.35</v>
      </c>
      <c r="P137" s="13">
        <v>472806.91</v>
      </c>
      <c r="Q137" s="13">
        <v>0</v>
      </c>
      <c r="R137" s="13">
        <v>23073.87</v>
      </c>
      <c r="S137" s="13">
        <v>0</v>
      </c>
      <c r="T137" s="13">
        <v>0</v>
      </c>
      <c r="U137" s="13">
        <v>0</v>
      </c>
      <c r="V137" s="13">
        <v>0</v>
      </c>
      <c r="W137" s="13">
        <v>87862.5</v>
      </c>
      <c r="X137" s="13">
        <v>0</v>
      </c>
      <c r="Y137" s="13">
        <v>871777.5</v>
      </c>
      <c r="Z137" s="13">
        <v>1036716.08</v>
      </c>
      <c r="AA137" s="8"/>
    </row>
    <row r="138" spans="1:27" ht="16.5" customHeight="1" x14ac:dyDescent="0.2">
      <c r="A138" s="12" t="s">
        <v>283</v>
      </c>
      <c r="B138" s="12" t="s">
        <v>284</v>
      </c>
      <c r="C138" s="13">
        <v>5261493.5599999996</v>
      </c>
      <c r="D138" s="13">
        <v>4942344.4000000004</v>
      </c>
      <c r="E138" s="13">
        <v>2840232.77</v>
      </c>
      <c r="F138" s="13">
        <v>190793.36</v>
      </c>
      <c r="G138" s="13">
        <v>334955.48</v>
      </c>
      <c r="H138" s="13">
        <v>332143.46999999997</v>
      </c>
      <c r="I138" s="13">
        <v>211144.37</v>
      </c>
      <c r="J138" s="13">
        <v>93166.7</v>
      </c>
      <c r="K138" s="13">
        <v>466422.44</v>
      </c>
      <c r="L138" s="13">
        <v>82828.23</v>
      </c>
      <c r="M138" s="13">
        <v>71511.23</v>
      </c>
      <c r="N138" s="13">
        <v>0</v>
      </c>
      <c r="O138" s="13">
        <v>237584.47</v>
      </c>
      <c r="P138" s="13">
        <v>81561.88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319149.15999999997</v>
      </c>
      <c r="Z138" s="13">
        <v>54893.59</v>
      </c>
      <c r="AA138" s="8"/>
    </row>
    <row r="139" spans="1:27" ht="16.5" customHeight="1" x14ac:dyDescent="0.2">
      <c r="A139" s="12" t="s">
        <v>285</v>
      </c>
      <c r="B139" s="12" t="s">
        <v>286</v>
      </c>
      <c r="C139" s="13">
        <v>5152208.4400000004</v>
      </c>
      <c r="D139" s="13">
        <v>4844450.8899999997</v>
      </c>
      <c r="E139" s="13">
        <v>2661134.65</v>
      </c>
      <c r="F139" s="13">
        <v>117211.91</v>
      </c>
      <c r="G139" s="13">
        <v>227720.12</v>
      </c>
      <c r="H139" s="13">
        <v>299155.18</v>
      </c>
      <c r="I139" s="13">
        <v>243853.34</v>
      </c>
      <c r="J139" s="13">
        <v>60928.12</v>
      </c>
      <c r="K139" s="13">
        <v>542514.92000000004</v>
      </c>
      <c r="L139" s="13">
        <v>193022.04</v>
      </c>
      <c r="M139" s="13">
        <v>47770.82</v>
      </c>
      <c r="N139" s="13">
        <v>0</v>
      </c>
      <c r="O139" s="13">
        <v>369983.41</v>
      </c>
      <c r="P139" s="13">
        <v>81156.38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118605.79</v>
      </c>
      <c r="X139" s="13">
        <v>0</v>
      </c>
      <c r="Y139" s="13">
        <v>189151.76</v>
      </c>
      <c r="Z139" s="13">
        <v>4000</v>
      </c>
      <c r="AA139" s="8"/>
    </row>
    <row r="140" spans="1:27" ht="16.5" customHeight="1" x14ac:dyDescent="0.2">
      <c r="A140" s="12" t="s">
        <v>287</v>
      </c>
      <c r="B140" s="12" t="s">
        <v>288</v>
      </c>
      <c r="C140" s="13">
        <v>17994270.199999999</v>
      </c>
      <c r="D140" s="13">
        <v>15999065.699999999</v>
      </c>
      <c r="E140" s="13">
        <v>9068201.2799999993</v>
      </c>
      <c r="F140" s="13">
        <v>455721.98</v>
      </c>
      <c r="G140" s="13">
        <v>722743.47</v>
      </c>
      <c r="H140" s="13">
        <v>609785.98</v>
      </c>
      <c r="I140" s="13">
        <v>683563.52000000002</v>
      </c>
      <c r="J140" s="13">
        <v>71419.12</v>
      </c>
      <c r="K140" s="13">
        <v>1334636.8799999999</v>
      </c>
      <c r="L140" s="13">
        <v>1293175.29</v>
      </c>
      <c r="M140" s="13">
        <v>355892.92</v>
      </c>
      <c r="N140" s="13">
        <v>0</v>
      </c>
      <c r="O140" s="13">
        <v>1077372.32</v>
      </c>
      <c r="P140" s="13">
        <v>326552.94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1995204.5</v>
      </c>
      <c r="Z140" s="13">
        <v>888884.4</v>
      </c>
      <c r="AA140" s="8"/>
    </row>
    <row r="141" spans="1:27" ht="16.5" customHeight="1" x14ac:dyDescent="0.2">
      <c r="A141" s="12" t="s">
        <v>289</v>
      </c>
      <c r="B141" s="12" t="s">
        <v>290</v>
      </c>
      <c r="C141" s="13">
        <v>31931629.82</v>
      </c>
      <c r="D141" s="13">
        <v>30615986.649999999</v>
      </c>
      <c r="E141" s="13">
        <v>18643508.469999999</v>
      </c>
      <c r="F141" s="13">
        <v>1032845.81</v>
      </c>
      <c r="G141" s="13">
        <v>1127686.1599999999</v>
      </c>
      <c r="H141" s="13">
        <v>627046.6</v>
      </c>
      <c r="I141" s="13">
        <v>1437565.06</v>
      </c>
      <c r="J141" s="13">
        <v>179664.38</v>
      </c>
      <c r="K141" s="13">
        <v>2878075.87</v>
      </c>
      <c r="L141" s="13">
        <v>1978130.42</v>
      </c>
      <c r="M141" s="13">
        <v>189607.47</v>
      </c>
      <c r="N141" s="13">
        <v>0</v>
      </c>
      <c r="O141" s="13">
        <v>1874264.35</v>
      </c>
      <c r="P141" s="13">
        <v>647592.06000000006</v>
      </c>
      <c r="Q141" s="13">
        <v>0</v>
      </c>
      <c r="R141" s="13">
        <v>0</v>
      </c>
      <c r="S141" s="13">
        <v>8897.82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1306745.3500000001</v>
      </c>
      <c r="Z141" s="13">
        <v>1035297.44</v>
      </c>
      <c r="AA141" s="8"/>
    </row>
    <row r="142" spans="1:27" ht="16.5" customHeight="1" x14ac:dyDescent="0.2">
      <c r="A142" s="12" t="s">
        <v>291</v>
      </c>
      <c r="B142" s="12" t="s">
        <v>292</v>
      </c>
      <c r="C142" s="13">
        <v>66750750</v>
      </c>
      <c r="D142" s="13">
        <v>64833697.600000001</v>
      </c>
      <c r="E142" s="13">
        <v>37628581.549999997</v>
      </c>
      <c r="F142" s="13">
        <v>1647864.5</v>
      </c>
      <c r="G142" s="13">
        <v>2521312.85</v>
      </c>
      <c r="H142" s="13">
        <v>2005120.9</v>
      </c>
      <c r="I142" s="13">
        <v>2629194.8199999998</v>
      </c>
      <c r="J142" s="13">
        <v>597012.9</v>
      </c>
      <c r="K142" s="13">
        <v>6891878</v>
      </c>
      <c r="L142" s="13">
        <v>3807790.25</v>
      </c>
      <c r="M142" s="13">
        <v>1844918.24</v>
      </c>
      <c r="N142" s="13">
        <v>0</v>
      </c>
      <c r="O142" s="13">
        <v>3759048.64</v>
      </c>
      <c r="P142" s="13">
        <v>1500974.95</v>
      </c>
      <c r="Q142" s="13">
        <v>0</v>
      </c>
      <c r="R142" s="13">
        <v>0</v>
      </c>
      <c r="S142" s="13">
        <v>-213118.18</v>
      </c>
      <c r="T142" s="13">
        <v>0</v>
      </c>
      <c r="U142" s="13">
        <v>0</v>
      </c>
      <c r="V142" s="13">
        <v>0</v>
      </c>
      <c r="W142" s="13">
        <v>11381.2</v>
      </c>
      <c r="X142" s="13">
        <v>0</v>
      </c>
      <c r="Y142" s="13">
        <v>2118789.38</v>
      </c>
      <c r="Z142" s="13">
        <v>3511193.43</v>
      </c>
      <c r="AA142" s="8"/>
    </row>
    <row r="143" spans="1:27" ht="16.5" customHeight="1" x14ac:dyDescent="0.2">
      <c r="A143" s="12" t="s">
        <v>293</v>
      </c>
      <c r="B143" s="12" t="s">
        <v>294</v>
      </c>
      <c r="C143" s="13">
        <v>8682663.6999999993</v>
      </c>
      <c r="D143" s="13">
        <v>8255523.8600000003</v>
      </c>
      <c r="E143" s="13">
        <v>4812633.33</v>
      </c>
      <c r="F143" s="13">
        <v>263216.14</v>
      </c>
      <c r="G143" s="13">
        <v>393152.51</v>
      </c>
      <c r="H143" s="13">
        <v>370737.83</v>
      </c>
      <c r="I143" s="13">
        <v>384640.22</v>
      </c>
      <c r="J143" s="13">
        <v>81301.36</v>
      </c>
      <c r="K143" s="13">
        <v>864583.96</v>
      </c>
      <c r="L143" s="13">
        <v>308987.52000000002</v>
      </c>
      <c r="M143" s="13">
        <v>183358.17</v>
      </c>
      <c r="N143" s="13">
        <v>0</v>
      </c>
      <c r="O143" s="13">
        <v>501247.38</v>
      </c>
      <c r="P143" s="13">
        <v>91665.44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107318</v>
      </c>
      <c r="X143" s="13">
        <v>0</v>
      </c>
      <c r="Y143" s="13">
        <v>319821.84000000003</v>
      </c>
      <c r="Z143" s="13">
        <v>8761</v>
      </c>
      <c r="AA143" s="8"/>
    </row>
    <row r="144" spans="1:27" ht="16.5" customHeight="1" x14ac:dyDescent="0.2">
      <c r="A144" s="12" t="s">
        <v>295</v>
      </c>
      <c r="B144" s="12" t="s">
        <v>296</v>
      </c>
      <c r="C144" s="13">
        <v>3871002.37</v>
      </c>
      <c r="D144" s="13">
        <v>3701355.58</v>
      </c>
      <c r="E144" s="13">
        <v>2176236.65</v>
      </c>
      <c r="F144" s="13">
        <v>81117.570000000007</v>
      </c>
      <c r="G144" s="13">
        <v>203264.97</v>
      </c>
      <c r="H144" s="13">
        <v>253712.88</v>
      </c>
      <c r="I144" s="13">
        <v>159495.57</v>
      </c>
      <c r="J144" s="13">
        <v>45083.5</v>
      </c>
      <c r="K144" s="13">
        <v>367564.03</v>
      </c>
      <c r="L144" s="13">
        <v>62081.120000000003</v>
      </c>
      <c r="M144" s="13">
        <v>3584.03</v>
      </c>
      <c r="N144" s="13">
        <v>0</v>
      </c>
      <c r="O144" s="13">
        <v>269675.01</v>
      </c>
      <c r="P144" s="13">
        <v>79540.25</v>
      </c>
      <c r="Q144" s="13">
        <v>0</v>
      </c>
      <c r="R144" s="13">
        <v>34025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135621.79</v>
      </c>
      <c r="Z144" s="13">
        <v>487224</v>
      </c>
      <c r="AA144" s="8"/>
    </row>
    <row r="145" spans="1:27" ht="16.5" customHeight="1" x14ac:dyDescent="0.2">
      <c r="A145" s="12" t="s">
        <v>297</v>
      </c>
      <c r="B145" s="12" t="s">
        <v>298</v>
      </c>
      <c r="C145" s="13">
        <v>16385740.210000001</v>
      </c>
      <c r="D145" s="13">
        <v>15685714.300000001</v>
      </c>
      <c r="E145" s="13">
        <v>9087621.4199999999</v>
      </c>
      <c r="F145" s="13">
        <v>328912.36</v>
      </c>
      <c r="G145" s="13">
        <v>434260.54</v>
      </c>
      <c r="H145" s="13">
        <v>1651863.65</v>
      </c>
      <c r="I145" s="13">
        <v>1066703.07</v>
      </c>
      <c r="J145" s="13">
        <v>80725.679999999993</v>
      </c>
      <c r="K145" s="13">
        <v>1236079.26</v>
      </c>
      <c r="L145" s="13">
        <v>591558.91</v>
      </c>
      <c r="M145" s="13">
        <v>0</v>
      </c>
      <c r="N145" s="13">
        <v>0</v>
      </c>
      <c r="O145" s="13">
        <v>925506.69</v>
      </c>
      <c r="P145" s="13">
        <v>282482.71999999997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700025.91</v>
      </c>
      <c r="Z145" s="13">
        <v>70272</v>
      </c>
      <c r="AA145" s="8"/>
    </row>
    <row r="146" spans="1:27" ht="16.5" customHeight="1" x14ac:dyDescent="0.2">
      <c r="A146" s="12" t="s">
        <v>299</v>
      </c>
      <c r="B146" s="12" t="s">
        <v>300</v>
      </c>
      <c r="C146" s="13">
        <v>3293774.49</v>
      </c>
      <c r="D146" s="13">
        <v>3109617.39</v>
      </c>
      <c r="E146" s="13">
        <v>2010864.68</v>
      </c>
      <c r="F146" s="13">
        <v>0</v>
      </c>
      <c r="G146" s="13">
        <v>111270.49</v>
      </c>
      <c r="H146" s="13">
        <v>174506.9</v>
      </c>
      <c r="I146" s="13">
        <v>139780.32999999999</v>
      </c>
      <c r="J146" s="13">
        <v>40232.949999999997</v>
      </c>
      <c r="K146" s="13">
        <v>291426.59000000003</v>
      </c>
      <c r="L146" s="13">
        <v>58095.77</v>
      </c>
      <c r="M146" s="13">
        <v>39660.410000000003</v>
      </c>
      <c r="N146" s="13">
        <v>0</v>
      </c>
      <c r="O146" s="13">
        <v>176741.74</v>
      </c>
      <c r="P146" s="13">
        <v>67037.53</v>
      </c>
      <c r="Q146" s="13">
        <v>0</v>
      </c>
      <c r="R146" s="13">
        <v>0</v>
      </c>
      <c r="S146" s="13">
        <v>37984.57</v>
      </c>
      <c r="T146" s="13">
        <v>0</v>
      </c>
      <c r="U146" s="13">
        <v>0</v>
      </c>
      <c r="V146" s="13">
        <v>0</v>
      </c>
      <c r="W146" s="13">
        <v>22082.67</v>
      </c>
      <c r="X146" s="13">
        <v>0</v>
      </c>
      <c r="Y146" s="13">
        <v>124089.86</v>
      </c>
      <c r="Z146" s="13">
        <v>26408.7</v>
      </c>
      <c r="AA146" s="8"/>
    </row>
    <row r="147" spans="1:27" ht="16.5" customHeight="1" x14ac:dyDescent="0.2">
      <c r="A147" s="12" t="s">
        <v>301</v>
      </c>
      <c r="B147" s="12" t="s">
        <v>302</v>
      </c>
      <c r="C147" s="13">
        <v>48321459.229999997</v>
      </c>
      <c r="D147" s="13">
        <v>44939045.280000001</v>
      </c>
      <c r="E147" s="13">
        <v>26412707.100000001</v>
      </c>
      <c r="F147" s="13">
        <v>1736245.26</v>
      </c>
      <c r="G147" s="13">
        <v>1714816.56</v>
      </c>
      <c r="H147" s="13">
        <v>1348032.73</v>
      </c>
      <c r="I147" s="13">
        <v>1897117.67</v>
      </c>
      <c r="J147" s="13">
        <v>354901.55</v>
      </c>
      <c r="K147" s="13">
        <v>4581871.6399999997</v>
      </c>
      <c r="L147" s="13">
        <v>2542187.13</v>
      </c>
      <c r="M147" s="13">
        <v>457041.63</v>
      </c>
      <c r="N147" s="13">
        <v>0</v>
      </c>
      <c r="O147" s="13">
        <v>3026295.34</v>
      </c>
      <c r="P147" s="13">
        <v>867828.67</v>
      </c>
      <c r="Q147" s="13">
        <v>0</v>
      </c>
      <c r="R147" s="13">
        <v>13750</v>
      </c>
      <c r="S147" s="13">
        <v>0</v>
      </c>
      <c r="T147" s="13">
        <v>0</v>
      </c>
      <c r="U147" s="13">
        <v>0</v>
      </c>
      <c r="V147" s="13">
        <v>0</v>
      </c>
      <c r="W147" s="13">
        <v>79439.789999999994</v>
      </c>
      <c r="X147" s="13">
        <v>0</v>
      </c>
      <c r="Y147" s="13">
        <v>3289224.16</v>
      </c>
      <c r="Z147" s="13">
        <v>554053</v>
      </c>
      <c r="AA147" s="8"/>
    </row>
    <row r="148" spans="1:27" ht="16.5" customHeight="1" x14ac:dyDescent="0.2">
      <c r="A148" s="12" t="s">
        <v>303</v>
      </c>
      <c r="B148" s="12" t="s">
        <v>304</v>
      </c>
      <c r="C148" s="13">
        <v>5244410.57</v>
      </c>
      <c r="D148" s="13">
        <v>5052003.43</v>
      </c>
      <c r="E148" s="13">
        <v>2882691.31</v>
      </c>
      <c r="F148" s="13">
        <v>153856.35999999999</v>
      </c>
      <c r="G148" s="13">
        <v>327754.17</v>
      </c>
      <c r="H148" s="13">
        <v>351289.23</v>
      </c>
      <c r="I148" s="13">
        <v>322917.15000000002</v>
      </c>
      <c r="J148" s="13">
        <v>73987.8</v>
      </c>
      <c r="K148" s="13">
        <v>367968.97</v>
      </c>
      <c r="L148" s="13">
        <v>207268.91</v>
      </c>
      <c r="M148" s="13">
        <v>5063.3100000000004</v>
      </c>
      <c r="N148" s="13">
        <v>0</v>
      </c>
      <c r="O148" s="13">
        <v>310635.15000000002</v>
      </c>
      <c r="P148" s="13">
        <v>48571.07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192407.14</v>
      </c>
      <c r="Z148" s="13">
        <v>140303.06</v>
      </c>
      <c r="AA148" s="8"/>
    </row>
    <row r="149" spans="1:27" ht="16.5" customHeight="1" x14ac:dyDescent="0.2">
      <c r="A149" s="12" t="s">
        <v>305</v>
      </c>
      <c r="B149" s="12" t="s">
        <v>306</v>
      </c>
      <c r="C149" s="13">
        <v>2607115.63</v>
      </c>
      <c r="D149" s="13">
        <v>2503854</v>
      </c>
      <c r="E149" s="13">
        <v>1355961.72</v>
      </c>
      <c r="F149" s="13">
        <v>89588.52</v>
      </c>
      <c r="G149" s="13">
        <v>115897.11</v>
      </c>
      <c r="H149" s="13">
        <v>226520.54</v>
      </c>
      <c r="I149" s="13">
        <v>93063.67</v>
      </c>
      <c r="J149" s="13">
        <v>0</v>
      </c>
      <c r="K149" s="13">
        <v>202502.48</v>
      </c>
      <c r="L149" s="13">
        <v>167220.84</v>
      </c>
      <c r="M149" s="13">
        <v>16166.02</v>
      </c>
      <c r="N149" s="13">
        <v>0</v>
      </c>
      <c r="O149" s="13">
        <v>159288.04999999999</v>
      </c>
      <c r="P149" s="13">
        <v>77645.05</v>
      </c>
      <c r="Q149" s="13">
        <v>0</v>
      </c>
      <c r="R149" s="13">
        <v>0</v>
      </c>
      <c r="S149" s="13">
        <v>11841.27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91420.36</v>
      </c>
      <c r="Z149" s="13">
        <v>8970.6299999999992</v>
      </c>
      <c r="AA149" s="8"/>
    </row>
    <row r="150" spans="1:27" ht="16.5" customHeight="1" x14ac:dyDescent="0.2">
      <c r="A150" s="12" t="s">
        <v>307</v>
      </c>
      <c r="B150" s="12" t="s">
        <v>308</v>
      </c>
      <c r="C150" s="13">
        <v>20090739.149999999</v>
      </c>
      <c r="D150" s="13">
        <v>19153746.739999998</v>
      </c>
      <c r="E150" s="13">
        <v>11858554.1</v>
      </c>
      <c r="F150" s="13">
        <v>803650.58</v>
      </c>
      <c r="G150" s="13">
        <v>610890.02</v>
      </c>
      <c r="H150" s="13">
        <v>340534.71</v>
      </c>
      <c r="I150" s="13">
        <v>764790.32</v>
      </c>
      <c r="J150" s="13">
        <v>153827.46</v>
      </c>
      <c r="K150" s="13">
        <v>1771659.49</v>
      </c>
      <c r="L150" s="13">
        <v>1362833.64</v>
      </c>
      <c r="M150" s="13">
        <v>58293.02</v>
      </c>
      <c r="N150" s="13">
        <v>0</v>
      </c>
      <c r="O150" s="13">
        <v>1119300.28</v>
      </c>
      <c r="P150" s="13">
        <v>309413.12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130534.99</v>
      </c>
      <c r="W150" s="13">
        <v>0</v>
      </c>
      <c r="X150" s="13">
        <v>0</v>
      </c>
      <c r="Y150" s="13">
        <v>806457.42</v>
      </c>
      <c r="Z150" s="13">
        <v>37671</v>
      </c>
      <c r="AA150" s="8"/>
    </row>
    <row r="151" spans="1:27" ht="16.5" customHeight="1" x14ac:dyDescent="0.2">
      <c r="A151" s="12" t="s">
        <v>309</v>
      </c>
      <c r="B151" s="12" t="s">
        <v>310</v>
      </c>
      <c r="C151" s="13">
        <v>19233924.59</v>
      </c>
      <c r="D151" s="13">
        <v>18524929.050000001</v>
      </c>
      <c r="E151" s="13">
        <v>11292106.09</v>
      </c>
      <c r="F151" s="13">
        <v>524208.69</v>
      </c>
      <c r="G151" s="13">
        <v>711648.06</v>
      </c>
      <c r="H151" s="13">
        <v>830899.32</v>
      </c>
      <c r="I151" s="13">
        <v>770265.71</v>
      </c>
      <c r="J151" s="13">
        <v>144443.85</v>
      </c>
      <c r="K151" s="13">
        <v>1468405.57</v>
      </c>
      <c r="L151" s="13">
        <v>1356036.66</v>
      </c>
      <c r="M151" s="13">
        <v>0</v>
      </c>
      <c r="N151" s="13">
        <v>0</v>
      </c>
      <c r="O151" s="13">
        <v>1090084.83</v>
      </c>
      <c r="P151" s="13">
        <v>336830.27</v>
      </c>
      <c r="Q151" s="13">
        <v>0</v>
      </c>
      <c r="R151" s="13">
        <v>0</v>
      </c>
      <c r="S151" s="13">
        <v>0</v>
      </c>
      <c r="T151" s="13">
        <v>750</v>
      </c>
      <c r="U151" s="13">
        <v>0</v>
      </c>
      <c r="V151" s="13">
        <v>0</v>
      </c>
      <c r="W151" s="13">
        <v>0</v>
      </c>
      <c r="X151" s="13">
        <v>0</v>
      </c>
      <c r="Y151" s="13">
        <v>708245.54</v>
      </c>
      <c r="Z151" s="13">
        <v>368567.28</v>
      </c>
      <c r="AA151" s="8"/>
    </row>
    <row r="152" spans="1:27" ht="16.5" customHeight="1" x14ac:dyDescent="0.2">
      <c r="A152" s="12" t="s">
        <v>311</v>
      </c>
      <c r="B152" s="12" t="s">
        <v>312</v>
      </c>
      <c r="C152" s="13">
        <v>18754009.260000002</v>
      </c>
      <c r="D152" s="13">
        <v>18094086.149999999</v>
      </c>
      <c r="E152" s="13">
        <v>10126976.08</v>
      </c>
      <c r="F152" s="13">
        <v>1045799.95</v>
      </c>
      <c r="G152" s="13">
        <v>990717.87</v>
      </c>
      <c r="H152" s="13">
        <v>278335.76</v>
      </c>
      <c r="I152" s="13">
        <v>826409.51</v>
      </c>
      <c r="J152" s="13">
        <v>138283.19</v>
      </c>
      <c r="K152" s="13">
        <v>1486410.01</v>
      </c>
      <c r="L152" s="13">
        <v>1511555.45</v>
      </c>
      <c r="M152" s="13">
        <v>181654.95</v>
      </c>
      <c r="N152" s="13">
        <v>0</v>
      </c>
      <c r="O152" s="13">
        <v>1143321.33</v>
      </c>
      <c r="P152" s="13">
        <v>364622.05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4702.5</v>
      </c>
      <c r="X152" s="13">
        <v>0</v>
      </c>
      <c r="Y152" s="13">
        <v>655220.61</v>
      </c>
      <c r="Z152" s="13">
        <v>101226.51</v>
      </c>
      <c r="AA152" s="8"/>
    </row>
    <row r="153" spans="1:27" ht="16.5" customHeight="1" x14ac:dyDescent="0.2">
      <c r="A153" s="12" t="s">
        <v>313</v>
      </c>
      <c r="B153" s="12" t="s">
        <v>314</v>
      </c>
      <c r="C153" s="13">
        <v>11827054.82</v>
      </c>
      <c r="D153" s="13">
        <v>11150148.699999999</v>
      </c>
      <c r="E153" s="13">
        <v>6434411.54</v>
      </c>
      <c r="F153" s="13">
        <v>467046.13</v>
      </c>
      <c r="G153" s="13">
        <v>605099.66</v>
      </c>
      <c r="H153" s="13">
        <v>582018.67000000004</v>
      </c>
      <c r="I153" s="13">
        <v>642915.56000000006</v>
      </c>
      <c r="J153" s="13">
        <v>93132.54</v>
      </c>
      <c r="K153" s="13">
        <v>1149949.83</v>
      </c>
      <c r="L153" s="13">
        <v>356772.26</v>
      </c>
      <c r="M153" s="13">
        <v>68666.399999999994</v>
      </c>
      <c r="N153" s="13">
        <v>0</v>
      </c>
      <c r="O153" s="13">
        <v>664220.48</v>
      </c>
      <c r="P153" s="13">
        <v>85915.63</v>
      </c>
      <c r="Q153" s="13">
        <v>0</v>
      </c>
      <c r="R153" s="13">
        <v>0</v>
      </c>
      <c r="S153" s="13">
        <v>450.43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676455.69</v>
      </c>
      <c r="Z153" s="13">
        <v>33740</v>
      </c>
      <c r="AA153" s="8"/>
    </row>
    <row r="154" spans="1:27" ht="16.5" customHeight="1" x14ac:dyDescent="0.2">
      <c r="A154" s="12" t="s">
        <v>315</v>
      </c>
      <c r="B154" s="12" t="s">
        <v>316</v>
      </c>
      <c r="C154" s="13">
        <v>8715580.7799999993</v>
      </c>
      <c r="D154" s="13">
        <v>8352888.2800000003</v>
      </c>
      <c r="E154" s="13">
        <v>4496530.97</v>
      </c>
      <c r="F154" s="13">
        <v>310700.23</v>
      </c>
      <c r="G154" s="13">
        <v>426636.79</v>
      </c>
      <c r="H154" s="13">
        <v>481153.66</v>
      </c>
      <c r="I154" s="13">
        <v>574683.92000000004</v>
      </c>
      <c r="J154" s="13">
        <v>62396.11</v>
      </c>
      <c r="K154" s="13">
        <v>855451.76</v>
      </c>
      <c r="L154" s="13">
        <v>431280.49</v>
      </c>
      <c r="M154" s="13">
        <v>122978.53</v>
      </c>
      <c r="N154" s="13">
        <v>0</v>
      </c>
      <c r="O154" s="13">
        <v>457659.04</v>
      </c>
      <c r="P154" s="13">
        <v>133416.78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362692.5</v>
      </c>
      <c r="Z154" s="13">
        <v>128578.4</v>
      </c>
      <c r="AA154" s="8"/>
    </row>
    <row r="155" spans="1:27" ht="16.5" customHeight="1" x14ac:dyDescent="0.2">
      <c r="A155" s="12" t="s">
        <v>317</v>
      </c>
      <c r="B155" s="12" t="s">
        <v>318</v>
      </c>
      <c r="C155" s="13">
        <v>2647489.14</v>
      </c>
      <c r="D155" s="13">
        <v>2512209.11</v>
      </c>
      <c r="E155" s="13">
        <v>1563747.91</v>
      </c>
      <c r="F155" s="13">
        <v>56875.6</v>
      </c>
      <c r="G155" s="13">
        <v>55414.02</v>
      </c>
      <c r="H155" s="13">
        <v>222462.06</v>
      </c>
      <c r="I155" s="13">
        <v>83559.78</v>
      </c>
      <c r="J155" s="13">
        <v>0</v>
      </c>
      <c r="K155" s="13">
        <v>173330.02</v>
      </c>
      <c r="L155" s="13">
        <v>144726.57</v>
      </c>
      <c r="M155" s="13">
        <v>0</v>
      </c>
      <c r="N155" s="13">
        <v>0</v>
      </c>
      <c r="O155" s="13">
        <v>173723.12</v>
      </c>
      <c r="P155" s="13">
        <v>38370.03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135280.03</v>
      </c>
      <c r="Z155" s="13">
        <v>28538.78</v>
      </c>
      <c r="AA155" s="8"/>
    </row>
    <row r="156" spans="1:27" ht="16.5" customHeight="1" x14ac:dyDescent="0.2">
      <c r="A156" s="12" t="s">
        <v>319</v>
      </c>
      <c r="B156" s="12" t="s">
        <v>320</v>
      </c>
      <c r="C156" s="13">
        <v>38905320.579999998</v>
      </c>
      <c r="D156" s="13">
        <v>35998139.340000004</v>
      </c>
      <c r="E156" s="13">
        <v>21986191.370000001</v>
      </c>
      <c r="F156" s="13">
        <v>1599657.58</v>
      </c>
      <c r="G156" s="13">
        <v>1444849.06</v>
      </c>
      <c r="H156" s="13">
        <v>481234.59</v>
      </c>
      <c r="I156" s="13">
        <v>1606347.49</v>
      </c>
      <c r="J156" s="13">
        <v>477845.32</v>
      </c>
      <c r="K156" s="13">
        <v>3098741.6</v>
      </c>
      <c r="L156" s="13">
        <v>2202555.54</v>
      </c>
      <c r="M156" s="13">
        <v>405031.46</v>
      </c>
      <c r="N156" s="13">
        <v>0</v>
      </c>
      <c r="O156" s="13">
        <v>2015084.24</v>
      </c>
      <c r="P156" s="13">
        <v>680601.09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150937.51</v>
      </c>
      <c r="X156" s="13">
        <v>0</v>
      </c>
      <c r="Y156" s="13">
        <v>2756243.73</v>
      </c>
      <c r="Z156" s="13">
        <v>3643240.96</v>
      </c>
      <c r="AA156" s="8"/>
    </row>
    <row r="157" spans="1:27" ht="16.5" customHeight="1" x14ac:dyDescent="0.2">
      <c r="A157" s="12" t="s">
        <v>321</v>
      </c>
      <c r="B157" s="12" t="s">
        <v>322</v>
      </c>
      <c r="C157" s="13">
        <v>32033688.579999998</v>
      </c>
      <c r="D157" s="13">
        <v>29930056.030000001</v>
      </c>
      <c r="E157" s="13">
        <v>17386711.77</v>
      </c>
      <c r="F157" s="13">
        <v>1407077.49</v>
      </c>
      <c r="G157" s="13">
        <v>1689244.4</v>
      </c>
      <c r="H157" s="13">
        <v>795979.1</v>
      </c>
      <c r="I157" s="13">
        <v>1239625.51</v>
      </c>
      <c r="J157" s="13">
        <v>208241.39</v>
      </c>
      <c r="K157" s="13">
        <v>2449164.58</v>
      </c>
      <c r="L157" s="13">
        <v>1984604.17</v>
      </c>
      <c r="M157" s="13">
        <v>381153.07</v>
      </c>
      <c r="N157" s="13">
        <v>0</v>
      </c>
      <c r="O157" s="13">
        <v>2103908.84</v>
      </c>
      <c r="P157" s="13">
        <v>284345.71000000002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2103632.5499999998</v>
      </c>
      <c r="Z157" s="13">
        <v>2386873</v>
      </c>
      <c r="AA157" s="8"/>
    </row>
    <row r="158" spans="1:27" ht="16.5" customHeight="1" x14ac:dyDescent="0.2">
      <c r="A158" s="12" t="s">
        <v>323</v>
      </c>
      <c r="B158" s="12" t="s">
        <v>324</v>
      </c>
      <c r="C158" s="13">
        <v>2098474.46</v>
      </c>
      <c r="D158" s="13">
        <v>2047411.54</v>
      </c>
      <c r="E158" s="13">
        <v>1182583.44</v>
      </c>
      <c r="F158" s="13">
        <v>153133.01</v>
      </c>
      <c r="G158" s="13">
        <v>62708.81</v>
      </c>
      <c r="H158" s="13">
        <v>256975</v>
      </c>
      <c r="I158" s="13">
        <v>84744.89</v>
      </c>
      <c r="J158" s="13">
        <v>0</v>
      </c>
      <c r="K158" s="13">
        <v>161398.1</v>
      </c>
      <c r="L158" s="13">
        <v>30302.86</v>
      </c>
      <c r="M158" s="13">
        <v>0</v>
      </c>
      <c r="N158" s="13">
        <v>0</v>
      </c>
      <c r="O158" s="13">
        <v>115565.43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51062.92</v>
      </c>
      <c r="Z158" s="13">
        <v>307346.32</v>
      </c>
      <c r="AA158" s="8"/>
    </row>
    <row r="159" spans="1:27" ht="16.5" customHeight="1" x14ac:dyDescent="0.2">
      <c r="A159" s="12" t="s">
        <v>325</v>
      </c>
      <c r="B159" s="12" t="s">
        <v>326</v>
      </c>
      <c r="C159" s="13">
        <v>18035855.079999998</v>
      </c>
      <c r="D159" s="13">
        <v>17241468.25</v>
      </c>
      <c r="E159" s="13">
        <v>10950317.91</v>
      </c>
      <c r="F159" s="13">
        <v>588761.29</v>
      </c>
      <c r="G159" s="13">
        <v>585046.56999999995</v>
      </c>
      <c r="H159" s="13">
        <v>332559.84999999998</v>
      </c>
      <c r="I159" s="13">
        <v>686376.8</v>
      </c>
      <c r="J159" s="13">
        <v>51666.98</v>
      </c>
      <c r="K159" s="13">
        <v>2091900.65</v>
      </c>
      <c r="L159" s="13">
        <v>758739.64</v>
      </c>
      <c r="M159" s="13">
        <v>51740.59</v>
      </c>
      <c r="N159" s="13">
        <v>0</v>
      </c>
      <c r="O159" s="13">
        <v>1000626.46</v>
      </c>
      <c r="P159" s="13">
        <v>143731.51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50000</v>
      </c>
      <c r="W159" s="13">
        <v>19520</v>
      </c>
      <c r="X159" s="13">
        <v>0</v>
      </c>
      <c r="Y159" s="13">
        <v>724866.83</v>
      </c>
      <c r="Z159" s="13">
        <v>61217</v>
      </c>
      <c r="AA159" s="8"/>
    </row>
    <row r="160" spans="1:27" ht="16.5" customHeight="1" x14ac:dyDescent="0.2">
      <c r="A160" s="12" t="s">
        <v>327</v>
      </c>
      <c r="B160" s="12" t="s">
        <v>328</v>
      </c>
      <c r="C160" s="13">
        <v>8984828.5500000007</v>
      </c>
      <c r="D160" s="13">
        <v>8558986.9900000002</v>
      </c>
      <c r="E160" s="13">
        <v>5160381.54</v>
      </c>
      <c r="F160" s="13">
        <v>223784.86</v>
      </c>
      <c r="G160" s="13">
        <v>336115.64</v>
      </c>
      <c r="H160" s="13">
        <v>501254.86</v>
      </c>
      <c r="I160" s="13">
        <v>435452.15999999997</v>
      </c>
      <c r="J160" s="13">
        <v>78612.66</v>
      </c>
      <c r="K160" s="13">
        <v>696497.74</v>
      </c>
      <c r="L160" s="13">
        <v>265740.01</v>
      </c>
      <c r="M160" s="13">
        <v>145222.16</v>
      </c>
      <c r="N160" s="13">
        <v>0</v>
      </c>
      <c r="O160" s="13">
        <v>501529.16</v>
      </c>
      <c r="P160" s="13">
        <v>214396.2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425841.56</v>
      </c>
      <c r="Z160" s="13">
        <v>0</v>
      </c>
      <c r="AA160" s="8"/>
    </row>
    <row r="161" spans="1:27" ht="16.5" customHeight="1" x14ac:dyDescent="0.2">
      <c r="A161" s="12" t="s">
        <v>329</v>
      </c>
      <c r="B161" s="12" t="s">
        <v>330</v>
      </c>
      <c r="C161" s="13">
        <v>1285080.76</v>
      </c>
      <c r="D161" s="13">
        <v>1235900.51</v>
      </c>
      <c r="E161" s="13">
        <v>722864.93</v>
      </c>
      <c r="F161" s="13">
        <v>82678.53</v>
      </c>
      <c r="G161" s="13">
        <v>39065.83</v>
      </c>
      <c r="H161" s="13">
        <v>151167.22</v>
      </c>
      <c r="I161" s="13">
        <v>72197.350000000006</v>
      </c>
      <c r="J161" s="13">
        <v>0</v>
      </c>
      <c r="K161" s="13">
        <v>116304.69</v>
      </c>
      <c r="L161" s="13">
        <v>0</v>
      </c>
      <c r="M161" s="13">
        <v>0</v>
      </c>
      <c r="N161" s="13">
        <v>0</v>
      </c>
      <c r="O161" s="13">
        <v>51621.96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49180.25</v>
      </c>
      <c r="Z161" s="13">
        <v>11626.31</v>
      </c>
      <c r="AA161" s="8"/>
    </row>
    <row r="162" spans="1:27" ht="16.5" customHeight="1" x14ac:dyDescent="0.2">
      <c r="A162" s="12" t="s">
        <v>331</v>
      </c>
      <c r="B162" s="12" t="s">
        <v>332</v>
      </c>
      <c r="C162" s="13">
        <v>13871102.970000001</v>
      </c>
      <c r="D162" s="13">
        <v>13183204.439999999</v>
      </c>
      <c r="E162" s="13">
        <v>7873843.3300000001</v>
      </c>
      <c r="F162" s="13">
        <v>579079.35</v>
      </c>
      <c r="G162" s="13">
        <v>353936.85</v>
      </c>
      <c r="H162" s="13">
        <v>641477.94999999995</v>
      </c>
      <c r="I162" s="13">
        <v>606261.26</v>
      </c>
      <c r="J162" s="13">
        <v>121847.15</v>
      </c>
      <c r="K162" s="13">
        <v>955627.37</v>
      </c>
      <c r="L162" s="13">
        <v>933516.12</v>
      </c>
      <c r="M162" s="13">
        <v>131504.26</v>
      </c>
      <c r="N162" s="13">
        <v>0</v>
      </c>
      <c r="O162" s="13">
        <v>888630.68</v>
      </c>
      <c r="P162" s="13">
        <v>97480.12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65844.399999999994</v>
      </c>
      <c r="X162" s="13">
        <v>0</v>
      </c>
      <c r="Y162" s="13">
        <v>622054.13</v>
      </c>
      <c r="Z162" s="13">
        <v>50000</v>
      </c>
      <c r="AA162" s="8"/>
    </row>
    <row r="163" spans="1:27" ht="16.5" customHeight="1" x14ac:dyDescent="0.2">
      <c r="A163" s="12" t="s">
        <v>333</v>
      </c>
      <c r="B163" s="12" t="s">
        <v>334</v>
      </c>
      <c r="C163" s="13">
        <v>15244295.52</v>
      </c>
      <c r="D163" s="13">
        <v>14488242.300000001</v>
      </c>
      <c r="E163" s="13">
        <v>8730064.8200000003</v>
      </c>
      <c r="F163" s="13">
        <v>605892.48</v>
      </c>
      <c r="G163" s="13">
        <v>512347.22</v>
      </c>
      <c r="H163" s="13">
        <v>782615.76</v>
      </c>
      <c r="I163" s="13">
        <v>648847.73</v>
      </c>
      <c r="J163" s="13">
        <v>0</v>
      </c>
      <c r="K163" s="13">
        <v>1071291.96</v>
      </c>
      <c r="L163" s="13">
        <v>1111450.58</v>
      </c>
      <c r="M163" s="13">
        <v>0</v>
      </c>
      <c r="N163" s="13">
        <v>0</v>
      </c>
      <c r="O163" s="13">
        <v>803813.38</v>
      </c>
      <c r="P163" s="13">
        <v>221918.37</v>
      </c>
      <c r="Q163" s="13">
        <v>0</v>
      </c>
      <c r="R163" s="13">
        <v>0</v>
      </c>
      <c r="S163" s="13">
        <v>50483.54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705569.68</v>
      </c>
      <c r="Z163" s="13">
        <v>18930</v>
      </c>
      <c r="AA163" s="8"/>
    </row>
    <row r="164" spans="1:27" ht="16.5" customHeight="1" x14ac:dyDescent="0.2">
      <c r="A164" s="12" t="s">
        <v>335</v>
      </c>
      <c r="B164" s="12" t="s">
        <v>336</v>
      </c>
      <c r="C164" s="13">
        <v>12975977.92</v>
      </c>
      <c r="D164" s="13">
        <v>11782308.65</v>
      </c>
      <c r="E164" s="13">
        <v>6206863.0499999998</v>
      </c>
      <c r="F164" s="13">
        <v>497408.3</v>
      </c>
      <c r="G164" s="13">
        <v>794479.28</v>
      </c>
      <c r="H164" s="13">
        <v>409202.31</v>
      </c>
      <c r="I164" s="13">
        <v>752243.39</v>
      </c>
      <c r="J164" s="13">
        <v>53315.1</v>
      </c>
      <c r="K164" s="13">
        <v>927447.3</v>
      </c>
      <c r="L164" s="13">
        <v>885434.57</v>
      </c>
      <c r="M164" s="13">
        <v>197846.22</v>
      </c>
      <c r="N164" s="13">
        <v>0</v>
      </c>
      <c r="O164" s="13">
        <v>883356.25</v>
      </c>
      <c r="P164" s="13">
        <v>174712.88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428305.97</v>
      </c>
      <c r="X164" s="13">
        <v>0</v>
      </c>
      <c r="Y164" s="13">
        <v>765363.3</v>
      </c>
      <c r="Z164" s="13">
        <v>118386</v>
      </c>
      <c r="AA164" s="8"/>
    </row>
    <row r="165" spans="1:27" ht="16.5" customHeight="1" x14ac:dyDescent="0.2">
      <c r="A165" s="12" t="s">
        <v>337</v>
      </c>
      <c r="B165" s="12" t="s">
        <v>338</v>
      </c>
      <c r="C165" s="13">
        <v>12779334.91</v>
      </c>
      <c r="D165" s="13">
        <v>12080736.560000001</v>
      </c>
      <c r="E165" s="13">
        <v>6806598.0700000003</v>
      </c>
      <c r="F165" s="13">
        <v>402820.52</v>
      </c>
      <c r="G165" s="13">
        <v>601824.25</v>
      </c>
      <c r="H165" s="13">
        <v>615616.48</v>
      </c>
      <c r="I165" s="13">
        <v>625780.87</v>
      </c>
      <c r="J165" s="13">
        <v>125662.15</v>
      </c>
      <c r="K165" s="13">
        <v>1110706.17</v>
      </c>
      <c r="L165" s="13">
        <v>900002.94</v>
      </c>
      <c r="M165" s="13">
        <v>108880.47</v>
      </c>
      <c r="N165" s="13">
        <v>0</v>
      </c>
      <c r="O165" s="13">
        <v>635647.69999999995</v>
      </c>
      <c r="P165" s="13">
        <v>147196.94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49488.35</v>
      </c>
      <c r="X165" s="13">
        <v>0</v>
      </c>
      <c r="Y165" s="13">
        <v>649110</v>
      </c>
      <c r="Z165" s="13">
        <v>1093982.8700000001</v>
      </c>
      <c r="AA165" s="8"/>
    </row>
    <row r="166" spans="1:27" ht="16.5" customHeight="1" x14ac:dyDescent="0.2">
      <c r="A166" s="12" t="s">
        <v>339</v>
      </c>
      <c r="B166" s="12" t="s">
        <v>340</v>
      </c>
      <c r="C166" s="13">
        <v>9730030.9199999999</v>
      </c>
      <c r="D166" s="13">
        <v>9145123.9100000001</v>
      </c>
      <c r="E166" s="13">
        <v>5478496.8799999999</v>
      </c>
      <c r="F166" s="13">
        <v>233452.52</v>
      </c>
      <c r="G166" s="13">
        <v>284299.03000000003</v>
      </c>
      <c r="H166" s="13">
        <v>333266.38</v>
      </c>
      <c r="I166" s="13">
        <v>483133.84</v>
      </c>
      <c r="J166" s="13">
        <v>135730.68</v>
      </c>
      <c r="K166" s="13">
        <v>630855.23</v>
      </c>
      <c r="L166" s="13">
        <v>706076.76</v>
      </c>
      <c r="M166" s="13">
        <v>102558.73</v>
      </c>
      <c r="N166" s="13">
        <v>0</v>
      </c>
      <c r="O166" s="13">
        <v>658528.66</v>
      </c>
      <c r="P166" s="13">
        <v>98725.2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158006.81</v>
      </c>
      <c r="X166" s="13">
        <v>0</v>
      </c>
      <c r="Y166" s="13">
        <v>426900.2</v>
      </c>
      <c r="Z166" s="13">
        <v>2712913.29</v>
      </c>
      <c r="AA166" s="8"/>
    </row>
    <row r="167" spans="1:27" ht="16.5" customHeight="1" x14ac:dyDescent="0.2">
      <c r="A167" s="12" t="s">
        <v>341</v>
      </c>
      <c r="B167" s="12" t="s">
        <v>342</v>
      </c>
      <c r="C167" s="13">
        <v>16550141.76</v>
      </c>
      <c r="D167" s="13">
        <v>15659102.300000001</v>
      </c>
      <c r="E167" s="13">
        <v>9212849.1400000006</v>
      </c>
      <c r="F167" s="13">
        <v>540243.85</v>
      </c>
      <c r="G167" s="13">
        <v>366733.26</v>
      </c>
      <c r="H167" s="13">
        <v>967362.71</v>
      </c>
      <c r="I167" s="13">
        <v>760280.31</v>
      </c>
      <c r="J167" s="13">
        <v>228840.98</v>
      </c>
      <c r="K167" s="13">
        <v>1284680.8</v>
      </c>
      <c r="L167" s="13">
        <v>1064438.6100000001</v>
      </c>
      <c r="M167" s="13">
        <v>118091.03</v>
      </c>
      <c r="N167" s="13">
        <v>0</v>
      </c>
      <c r="O167" s="13">
        <v>925279.88</v>
      </c>
      <c r="P167" s="13">
        <v>190301.73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891039.46</v>
      </c>
      <c r="Z167" s="13">
        <v>1006134.23</v>
      </c>
      <c r="AA167" s="8"/>
    </row>
    <row r="168" spans="1:27" ht="16.5" customHeight="1" x14ac:dyDescent="0.2">
      <c r="A168" s="12" t="s">
        <v>343</v>
      </c>
      <c r="B168" s="12" t="s">
        <v>344</v>
      </c>
      <c r="C168" s="13">
        <v>7404545.2000000002</v>
      </c>
      <c r="D168" s="13">
        <v>7109487.1299999999</v>
      </c>
      <c r="E168" s="13">
        <v>4157702.51</v>
      </c>
      <c r="F168" s="13">
        <v>294008.75</v>
      </c>
      <c r="G168" s="13">
        <v>105923.11</v>
      </c>
      <c r="H168" s="13">
        <v>703621.31</v>
      </c>
      <c r="I168" s="13">
        <v>337138.21</v>
      </c>
      <c r="J168" s="13">
        <v>45002.96</v>
      </c>
      <c r="K168" s="13">
        <v>542156.39</v>
      </c>
      <c r="L168" s="13">
        <v>573309.11</v>
      </c>
      <c r="M168" s="13">
        <v>0</v>
      </c>
      <c r="N168" s="13">
        <v>0</v>
      </c>
      <c r="O168" s="13">
        <v>350624.78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32709.360000000001</v>
      </c>
      <c r="X168" s="13">
        <v>0</v>
      </c>
      <c r="Y168" s="13">
        <v>262348.71000000002</v>
      </c>
      <c r="Z168" s="13">
        <v>0</v>
      </c>
      <c r="AA168" s="8"/>
    </row>
    <row r="169" spans="1:27" ht="16.5" customHeight="1" x14ac:dyDescent="0.2">
      <c r="A169" s="12" t="s">
        <v>345</v>
      </c>
      <c r="B169" s="12" t="s">
        <v>346</v>
      </c>
      <c r="C169" s="13">
        <v>65224644.710000001</v>
      </c>
      <c r="D169" s="13">
        <v>59033368.280000001</v>
      </c>
      <c r="E169" s="13">
        <v>36833788.600000001</v>
      </c>
      <c r="F169" s="13">
        <v>1271605.44</v>
      </c>
      <c r="G169" s="13">
        <v>2190223.52</v>
      </c>
      <c r="H169" s="13">
        <v>858260.78</v>
      </c>
      <c r="I169" s="13">
        <v>2673524.2599999998</v>
      </c>
      <c r="J169" s="13">
        <v>489896.41</v>
      </c>
      <c r="K169" s="13">
        <v>5538424.5899999999</v>
      </c>
      <c r="L169" s="13">
        <v>3536469.63</v>
      </c>
      <c r="M169" s="13">
        <v>540329.44999999995</v>
      </c>
      <c r="N169" s="13">
        <v>0</v>
      </c>
      <c r="O169" s="13">
        <v>4382468.83</v>
      </c>
      <c r="P169" s="13">
        <v>718376.77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493311.4</v>
      </c>
      <c r="W169" s="13">
        <v>1964114.34</v>
      </c>
      <c r="X169" s="13">
        <v>0</v>
      </c>
      <c r="Y169" s="13">
        <v>3733850.69</v>
      </c>
      <c r="Z169" s="13">
        <v>3813488.69</v>
      </c>
      <c r="AA169" s="8"/>
    </row>
    <row r="170" spans="1:27" ht="16.5" customHeight="1" x14ac:dyDescent="0.2">
      <c r="A170" s="12" t="s">
        <v>347</v>
      </c>
      <c r="B170" s="12" t="s">
        <v>348</v>
      </c>
      <c r="C170" s="13">
        <v>11652403.369999999</v>
      </c>
      <c r="D170" s="13">
        <v>11272294.039999999</v>
      </c>
      <c r="E170" s="13">
        <v>6126519.0800000001</v>
      </c>
      <c r="F170" s="13">
        <v>188299.06</v>
      </c>
      <c r="G170" s="13">
        <v>330170.59000000003</v>
      </c>
      <c r="H170" s="13">
        <v>941427.47</v>
      </c>
      <c r="I170" s="13">
        <v>560635.57999999996</v>
      </c>
      <c r="J170" s="13">
        <v>0</v>
      </c>
      <c r="K170" s="13">
        <v>1241993.17</v>
      </c>
      <c r="L170" s="13">
        <v>679689.99</v>
      </c>
      <c r="M170" s="13">
        <v>272655.90000000002</v>
      </c>
      <c r="N170" s="13">
        <v>0</v>
      </c>
      <c r="O170" s="13">
        <v>769677.38</v>
      </c>
      <c r="P170" s="13">
        <v>161225.82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380109.33</v>
      </c>
      <c r="Z170" s="13">
        <v>616708.9</v>
      </c>
      <c r="AA170" s="8"/>
    </row>
    <row r="171" spans="1:27" ht="16.5" customHeight="1" x14ac:dyDescent="0.2">
      <c r="A171" s="12" t="s">
        <v>349</v>
      </c>
      <c r="B171" s="12" t="s">
        <v>350</v>
      </c>
      <c r="C171" s="13">
        <v>18000636.75</v>
      </c>
      <c r="D171" s="13">
        <v>16801950.359999999</v>
      </c>
      <c r="E171" s="13">
        <v>9519674.6699999999</v>
      </c>
      <c r="F171" s="13">
        <v>446704.72</v>
      </c>
      <c r="G171" s="13">
        <v>814098.49</v>
      </c>
      <c r="H171" s="13">
        <v>511261.1</v>
      </c>
      <c r="I171" s="13">
        <v>945112.73</v>
      </c>
      <c r="J171" s="13">
        <v>133833.06</v>
      </c>
      <c r="K171" s="13">
        <v>1506737.51</v>
      </c>
      <c r="L171" s="13">
        <v>1556958.03</v>
      </c>
      <c r="M171" s="13">
        <v>0</v>
      </c>
      <c r="N171" s="13">
        <v>0</v>
      </c>
      <c r="O171" s="13">
        <v>1119779.4099999999</v>
      </c>
      <c r="P171" s="13">
        <v>247790.64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45773.96</v>
      </c>
      <c r="X171" s="13">
        <v>0</v>
      </c>
      <c r="Y171" s="13">
        <v>1152912.43</v>
      </c>
      <c r="Z171" s="13">
        <v>2385894.7999999998</v>
      </c>
      <c r="AA171" s="8"/>
    </row>
    <row r="172" spans="1:27" ht="16.5" customHeight="1" x14ac:dyDescent="0.2">
      <c r="A172" s="12" t="s">
        <v>351</v>
      </c>
      <c r="B172" s="12" t="s">
        <v>352</v>
      </c>
      <c r="C172" s="13">
        <v>11120178.810000001</v>
      </c>
      <c r="D172" s="13">
        <v>10463647.810000001</v>
      </c>
      <c r="E172" s="13">
        <v>5594531.6500000004</v>
      </c>
      <c r="F172" s="13">
        <v>437612.01</v>
      </c>
      <c r="G172" s="13">
        <v>536918.03</v>
      </c>
      <c r="H172" s="13">
        <v>429908.36</v>
      </c>
      <c r="I172" s="13">
        <v>518927.31</v>
      </c>
      <c r="J172" s="13">
        <v>167562.09</v>
      </c>
      <c r="K172" s="13">
        <v>1080515.3</v>
      </c>
      <c r="L172" s="13">
        <v>729879.33</v>
      </c>
      <c r="M172" s="13">
        <v>130303.74</v>
      </c>
      <c r="N172" s="13">
        <v>0</v>
      </c>
      <c r="O172" s="13">
        <v>750325.55</v>
      </c>
      <c r="P172" s="13">
        <v>87164.44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656531</v>
      </c>
      <c r="Z172" s="13">
        <v>40579</v>
      </c>
      <c r="AA172" s="8"/>
    </row>
    <row r="173" spans="1:27" ht="16.5" customHeight="1" x14ac:dyDescent="0.2">
      <c r="A173" s="12" t="s">
        <v>353</v>
      </c>
      <c r="B173" s="12" t="s">
        <v>354</v>
      </c>
      <c r="C173" s="13">
        <v>1425509.29</v>
      </c>
      <c r="D173" s="13">
        <v>1387881.43</v>
      </c>
      <c r="E173" s="13">
        <v>699317.98</v>
      </c>
      <c r="F173" s="13">
        <v>5.91</v>
      </c>
      <c r="G173" s="13">
        <v>7656.55</v>
      </c>
      <c r="H173" s="13">
        <v>158395.82</v>
      </c>
      <c r="I173" s="13">
        <v>90530.81</v>
      </c>
      <c r="J173" s="13">
        <v>51565.55</v>
      </c>
      <c r="K173" s="13">
        <v>159024.24</v>
      </c>
      <c r="L173" s="13">
        <v>47510.02</v>
      </c>
      <c r="M173" s="13">
        <v>54358.81</v>
      </c>
      <c r="N173" s="13">
        <v>0</v>
      </c>
      <c r="O173" s="13">
        <v>84919.74</v>
      </c>
      <c r="P173" s="13">
        <v>34596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37627.86</v>
      </c>
      <c r="Z173" s="13">
        <v>0</v>
      </c>
      <c r="AA173" s="8"/>
    </row>
    <row r="174" spans="1:27" ht="16.5" customHeight="1" x14ac:dyDescent="0.2">
      <c r="A174" s="12" t="s">
        <v>355</v>
      </c>
      <c r="B174" s="12" t="s">
        <v>356</v>
      </c>
      <c r="C174" s="13">
        <v>33903918.509999998</v>
      </c>
      <c r="D174" s="13">
        <v>29645119.199999999</v>
      </c>
      <c r="E174" s="13">
        <v>17222941.969999999</v>
      </c>
      <c r="F174" s="13">
        <v>747844.17</v>
      </c>
      <c r="G174" s="13">
        <v>1929398.81</v>
      </c>
      <c r="H174" s="13">
        <v>915365.91</v>
      </c>
      <c r="I174" s="13">
        <v>1296216.72</v>
      </c>
      <c r="J174" s="13">
        <v>212864.1</v>
      </c>
      <c r="K174" s="13">
        <v>2453755.46</v>
      </c>
      <c r="L174" s="13">
        <v>1931783.37</v>
      </c>
      <c r="M174" s="13">
        <v>371791.42</v>
      </c>
      <c r="N174" s="13">
        <v>0</v>
      </c>
      <c r="O174" s="13">
        <v>1947287.01</v>
      </c>
      <c r="P174" s="13">
        <v>615870.26</v>
      </c>
      <c r="Q174" s="13">
        <v>0</v>
      </c>
      <c r="R174" s="13">
        <v>0</v>
      </c>
      <c r="S174" s="13">
        <v>0</v>
      </c>
      <c r="T174" s="13">
        <v>22407.82</v>
      </c>
      <c r="U174" s="13">
        <v>0</v>
      </c>
      <c r="V174" s="13">
        <v>0</v>
      </c>
      <c r="W174" s="13">
        <v>380475.4</v>
      </c>
      <c r="X174" s="13">
        <v>0</v>
      </c>
      <c r="Y174" s="13">
        <v>3855916.09</v>
      </c>
      <c r="Z174" s="13">
        <v>1440027.14</v>
      </c>
      <c r="AA174" s="8"/>
    </row>
    <row r="175" spans="1:27" ht="16.5" customHeight="1" x14ac:dyDescent="0.2">
      <c r="A175" s="12" t="s">
        <v>357</v>
      </c>
      <c r="B175" s="12" t="s">
        <v>358</v>
      </c>
      <c r="C175" s="13">
        <v>4970703.01</v>
      </c>
      <c r="D175" s="13">
        <v>4709062.38</v>
      </c>
      <c r="E175" s="13">
        <v>2814608.24</v>
      </c>
      <c r="F175" s="13">
        <v>174490.2</v>
      </c>
      <c r="G175" s="13">
        <v>233386.6</v>
      </c>
      <c r="H175" s="13">
        <v>220884.01</v>
      </c>
      <c r="I175" s="13">
        <v>182204.14</v>
      </c>
      <c r="J175" s="13">
        <v>79821.02</v>
      </c>
      <c r="K175" s="13">
        <v>351595.19</v>
      </c>
      <c r="L175" s="13">
        <v>152200.62</v>
      </c>
      <c r="M175" s="13">
        <v>58717.42</v>
      </c>
      <c r="N175" s="13">
        <v>0</v>
      </c>
      <c r="O175" s="13">
        <v>364470.14</v>
      </c>
      <c r="P175" s="13">
        <v>76684.800000000003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261640.63</v>
      </c>
      <c r="Z175" s="13">
        <v>6477.5</v>
      </c>
      <c r="AA175" s="8"/>
    </row>
    <row r="176" spans="1:27" ht="16.5" customHeight="1" x14ac:dyDescent="0.2">
      <c r="A176" s="12" t="s">
        <v>359</v>
      </c>
      <c r="B176" s="12" t="s">
        <v>360</v>
      </c>
      <c r="C176" s="13">
        <v>5594362.5599999996</v>
      </c>
      <c r="D176" s="13">
        <v>5309331.5199999996</v>
      </c>
      <c r="E176" s="13">
        <v>3207253.5</v>
      </c>
      <c r="F176" s="13">
        <v>323965.23</v>
      </c>
      <c r="G176" s="13">
        <v>146582.62</v>
      </c>
      <c r="H176" s="13">
        <v>436372.38</v>
      </c>
      <c r="I176" s="13">
        <v>236969.16</v>
      </c>
      <c r="J176" s="13">
        <v>7659.19</v>
      </c>
      <c r="K176" s="13">
        <v>330711.78999999998</v>
      </c>
      <c r="L176" s="13">
        <v>186834.81</v>
      </c>
      <c r="M176" s="13">
        <v>69120.19</v>
      </c>
      <c r="N176" s="13">
        <v>0</v>
      </c>
      <c r="O176" s="13">
        <v>319342.65000000002</v>
      </c>
      <c r="P176" s="13">
        <v>44520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1200</v>
      </c>
      <c r="W176" s="13">
        <v>0</v>
      </c>
      <c r="X176" s="13">
        <v>0</v>
      </c>
      <c r="Y176" s="13">
        <v>283831.03999999998</v>
      </c>
      <c r="Z176" s="13">
        <v>24811.78</v>
      </c>
      <c r="AA176" s="8"/>
    </row>
    <row r="177" spans="1:27" ht="16.5" customHeight="1" x14ac:dyDescent="0.2">
      <c r="A177" s="12" t="s">
        <v>361</v>
      </c>
      <c r="B177" s="12" t="s">
        <v>362</v>
      </c>
      <c r="C177" s="13">
        <v>9783434.9199999999</v>
      </c>
      <c r="D177" s="13">
        <v>9037605.8100000005</v>
      </c>
      <c r="E177" s="13">
        <v>5302946.07</v>
      </c>
      <c r="F177" s="13">
        <v>284501.88</v>
      </c>
      <c r="G177" s="13">
        <v>78365.94</v>
      </c>
      <c r="H177" s="13">
        <v>682019.22</v>
      </c>
      <c r="I177" s="13">
        <v>443345.66</v>
      </c>
      <c r="J177" s="13">
        <v>91391.360000000001</v>
      </c>
      <c r="K177" s="13">
        <v>617708.68000000005</v>
      </c>
      <c r="L177" s="13">
        <v>715954.27</v>
      </c>
      <c r="M177" s="13">
        <v>11907.08</v>
      </c>
      <c r="N177" s="13">
        <v>0</v>
      </c>
      <c r="O177" s="13">
        <v>613173.64</v>
      </c>
      <c r="P177" s="13">
        <v>196292.01</v>
      </c>
      <c r="Q177" s="13">
        <v>0</v>
      </c>
      <c r="R177" s="13">
        <v>300000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445829.11</v>
      </c>
      <c r="Z177" s="13">
        <v>274284.03999999998</v>
      </c>
      <c r="AA177" s="8"/>
    </row>
    <row r="178" spans="1:27" ht="16.5" customHeight="1" x14ac:dyDescent="0.2">
      <c r="A178" s="12" t="s">
        <v>363</v>
      </c>
      <c r="B178" s="12" t="s">
        <v>364</v>
      </c>
      <c r="C178" s="14">
        <v>21732701.129999999</v>
      </c>
      <c r="D178" s="14">
        <v>20537039.359999999</v>
      </c>
      <c r="E178" s="14">
        <v>13054568.859999999</v>
      </c>
      <c r="F178" s="14">
        <v>592682.34</v>
      </c>
      <c r="G178" s="14">
        <v>683848.76</v>
      </c>
      <c r="H178" s="14">
        <v>612950.80000000005</v>
      </c>
      <c r="I178" s="14">
        <v>903812.3</v>
      </c>
      <c r="J178" s="14">
        <v>233028.88</v>
      </c>
      <c r="K178" s="14">
        <v>1704049.3</v>
      </c>
      <c r="L178" s="14">
        <v>1089780.07</v>
      </c>
      <c r="M178" s="14">
        <v>159677.82999999999</v>
      </c>
      <c r="N178" s="14">
        <v>0</v>
      </c>
      <c r="O178" s="14">
        <v>1365787.86</v>
      </c>
      <c r="P178" s="14">
        <v>136852.35999999999</v>
      </c>
      <c r="Q178" s="14">
        <v>0</v>
      </c>
      <c r="R178" s="14">
        <v>0</v>
      </c>
      <c r="S178" s="14">
        <v>0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1195661.77</v>
      </c>
      <c r="Z178" s="14">
        <v>2195967.77</v>
      </c>
      <c r="AA178" s="8"/>
    </row>
    <row r="179" spans="1:27" x14ac:dyDescent="0.2">
      <c r="B179" s="15" t="s">
        <v>390</v>
      </c>
      <c r="C179" s="6">
        <f t="shared" ref="C179:Y179" si="0">SUM(C3:C178)</f>
        <v>4230702930.8100014</v>
      </c>
      <c r="D179" s="6">
        <f t="shared" si="0"/>
        <v>3997643155.610002</v>
      </c>
      <c r="E179" s="6">
        <f t="shared" si="0"/>
        <v>2311588963.6800008</v>
      </c>
      <c r="F179" s="6">
        <f t="shared" si="0"/>
        <v>149956056.66999999</v>
      </c>
      <c r="G179" s="6">
        <f t="shared" si="0"/>
        <v>191534576.16</v>
      </c>
      <c r="H179" s="6">
        <f t="shared" si="0"/>
        <v>125506500.19000001</v>
      </c>
      <c r="I179" s="6">
        <f t="shared" si="0"/>
        <v>214295418.32999983</v>
      </c>
      <c r="J179" s="6">
        <f t="shared" si="0"/>
        <v>51277178.499999955</v>
      </c>
      <c r="K179" s="6">
        <f t="shared" si="0"/>
        <v>362653235.34999996</v>
      </c>
      <c r="L179" s="6">
        <f t="shared" si="0"/>
        <v>226594410.40999997</v>
      </c>
      <c r="M179" s="6">
        <f t="shared" si="0"/>
        <v>69331446.700000063</v>
      </c>
      <c r="N179" s="6">
        <f t="shared" si="0"/>
        <v>33243.410000000003</v>
      </c>
      <c r="O179" s="6">
        <f t="shared" si="0"/>
        <v>240513663.71999991</v>
      </c>
      <c r="P179" s="6">
        <f t="shared" si="0"/>
        <v>54302580.299999997</v>
      </c>
      <c r="Q179" s="6">
        <f t="shared" si="0"/>
        <v>55882.64</v>
      </c>
      <c r="R179" s="6">
        <f t="shared" si="0"/>
        <v>2949955.29</v>
      </c>
      <c r="S179" s="6">
        <f t="shared" si="0"/>
        <v>3364461.8499999996</v>
      </c>
      <c r="T179" s="6">
        <f t="shared" si="0"/>
        <v>779717.32</v>
      </c>
      <c r="U179" s="6">
        <f t="shared" si="0"/>
        <v>1606395.82</v>
      </c>
      <c r="V179" s="6">
        <f t="shared" si="0"/>
        <v>4519993.99</v>
      </c>
      <c r="W179" s="6">
        <f t="shared" si="0"/>
        <v>16082680.699999996</v>
      </c>
      <c r="X179" s="6">
        <f t="shared" si="0"/>
        <v>12093.88</v>
      </c>
      <c r="Y179" s="6">
        <f t="shared" si="0"/>
        <v>203744474.9000001</v>
      </c>
      <c r="Z179" s="6">
        <f>SUM(Z3:Z178)</f>
        <v>110699567.99000002</v>
      </c>
      <c r="AA179" s="8"/>
    </row>
    <row r="180" spans="1:27" x14ac:dyDescent="0.2">
      <c r="AA180" s="8"/>
    </row>
    <row r="181" spans="1:27" x14ac:dyDescent="0.2">
      <c r="AA181" s="8"/>
    </row>
    <row r="182" spans="1:27" x14ac:dyDescent="0.2">
      <c r="A182" s="8" t="s">
        <v>568</v>
      </c>
      <c r="AA182" s="8"/>
    </row>
    <row r="183" spans="1:27" x14ac:dyDescent="0.2">
      <c r="A183" s="8" t="s">
        <v>569</v>
      </c>
      <c r="AA183" s="8"/>
    </row>
    <row r="184" spans="1:27" x14ac:dyDescent="0.2">
      <c r="A184" s="8" t="s">
        <v>570</v>
      </c>
      <c r="B184" s="26">
        <v>39049</v>
      </c>
      <c r="AA184" s="8"/>
    </row>
    <row r="185" spans="1:27" x14ac:dyDescent="0.2">
      <c r="A185" s="8" t="s">
        <v>571</v>
      </c>
      <c r="AA185" s="8"/>
    </row>
    <row r="186" spans="1:27" x14ac:dyDescent="0.2">
      <c r="A186" s="8" t="s">
        <v>572</v>
      </c>
      <c r="AA186" s="8"/>
    </row>
    <row r="187" spans="1:27" ht="13.2" x14ac:dyDescent="0.25">
      <c r="A187" s="4"/>
      <c r="B187" s="4"/>
      <c r="AA187" s="8"/>
    </row>
    <row r="188" spans="1:27" x14ac:dyDescent="0.2">
      <c r="AA188" s="8"/>
    </row>
    <row r="189" spans="1:27" x14ac:dyDescent="0.2">
      <c r="AA189" s="8"/>
    </row>
    <row r="190" spans="1:27" x14ac:dyDescent="0.2">
      <c r="AA190" s="8"/>
    </row>
    <row r="191" spans="1:27" x14ac:dyDescent="0.2">
      <c r="AA191" s="8"/>
    </row>
    <row r="192" spans="1:27" x14ac:dyDescent="0.2">
      <c r="AA192" s="8"/>
    </row>
    <row r="193" spans="27:27" x14ac:dyDescent="0.2">
      <c r="AA193" s="8"/>
    </row>
    <row r="194" spans="27:27" x14ac:dyDescent="0.2">
      <c r="AA194" s="8"/>
    </row>
    <row r="195" spans="27:27" x14ac:dyDescent="0.2">
      <c r="AA195" s="8"/>
    </row>
    <row r="196" spans="27:27" x14ac:dyDescent="0.2">
      <c r="AA196" s="8"/>
    </row>
    <row r="197" spans="27:27" x14ac:dyDescent="0.2">
      <c r="AA197" s="8"/>
    </row>
    <row r="198" spans="27:27" x14ac:dyDescent="0.2">
      <c r="AA198" s="8"/>
    </row>
    <row r="199" spans="27:27" x14ac:dyDescent="0.2">
      <c r="AA199" s="8"/>
    </row>
    <row r="200" spans="27:27" x14ac:dyDescent="0.2">
      <c r="AA200" s="8"/>
    </row>
    <row r="201" spans="27:27" x14ac:dyDescent="0.2">
      <c r="AA201" s="8"/>
    </row>
    <row r="202" spans="27:27" x14ac:dyDescent="0.2">
      <c r="AA202" s="8"/>
    </row>
    <row r="203" spans="27:27" x14ac:dyDescent="0.2">
      <c r="AA203" s="8"/>
    </row>
    <row r="204" spans="27:27" x14ac:dyDescent="0.2">
      <c r="AA204" s="8"/>
    </row>
    <row r="205" spans="27:27" x14ac:dyDescent="0.2">
      <c r="AA205" s="8"/>
    </row>
    <row r="206" spans="27:27" x14ac:dyDescent="0.2">
      <c r="AA206" s="8"/>
    </row>
    <row r="207" spans="27:27" x14ac:dyDescent="0.2">
      <c r="AA207" s="8"/>
    </row>
    <row r="208" spans="27:27" x14ac:dyDescent="0.2">
      <c r="AA208" s="8"/>
    </row>
    <row r="209" spans="27:27" x14ac:dyDescent="0.2">
      <c r="AA209" s="8"/>
    </row>
    <row r="210" spans="27:27" x14ac:dyDescent="0.2">
      <c r="AA210" s="8"/>
    </row>
    <row r="211" spans="27:27" x14ac:dyDescent="0.2">
      <c r="AA211" s="8"/>
    </row>
    <row r="212" spans="27:27" x14ac:dyDescent="0.2">
      <c r="AA212" s="8"/>
    </row>
    <row r="213" spans="27:27" x14ac:dyDescent="0.2">
      <c r="AA213" s="8"/>
    </row>
    <row r="214" spans="27:27" x14ac:dyDescent="0.2">
      <c r="AA214" s="8"/>
    </row>
    <row r="215" spans="27:27" x14ac:dyDescent="0.2">
      <c r="AA215" s="8"/>
    </row>
    <row r="216" spans="27:27" x14ac:dyDescent="0.2">
      <c r="AA216" s="8"/>
    </row>
    <row r="217" spans="27:27" x14ac:dyDescent="0.2">
      <c r="AA217" s="8"/>
    </row>
    <row r="218" spans="27:27" x14ac:dyDescent="0.2">
      <c r="AA218" s="8"/>
    </row>
    <row r="219" spans="27:27" x14ac:dyDescent="0.2">
      <c r="AA219" s="8"/>
    </row>
    <row r="220" spans="27:27" x14ac:dyDescent="0.2">
      <c r="AA220" s="8"/>
    </row>
    <row r="221" spans="27:27" x14ac:dyDescent="0.2">
      <c r="AA221" s="8"/>
    </row>
    <row r="222" spans="27:27" x14ac:dyDescent="0.2">
      <c r="AA222" s="8"/>
    </row>
    <row r="223" spans="27:27" x14ac:dyDescent="0.2">
      <c r="AA223" s="8"/>
    </row>
    <row r="224" spans="27:27" x14ac:dyDescent="0.2">
      <c r="AA224" s="8"/>
    </row>
    <row r="225" spans="27:27" x14ac:dyDescent="0.2">
      <c r="AA225" s="8"/>
    </row>
    <row r="226" spans="27:27" x14ac:dyDescent="0.2">
      <c r="AA226" s="8"/>
    </row>
    <row r="227" spans="27:27" x14ac:dyDescent="0.2">
      <c r="AA227" s="8"/>
    </row>
    <row r="228" spans="27:27" x14ac:dyDescent="0.2">
      <c r="AA228" s="8"/>
    </row>
    <row r="229" spans="27:27" x14ac:dyDescent="0.2">
      <c r="AA229" s="8"/>
    </row>
    <row r="230" spans="27:27" x14ac:dyDescent="0.2">
      <c r="AA230" s="8"/>
    </row>
    <row r="231" spans="27:27" x14ac:dyDescent="0.2">
      <c r="AA231" s="8"/>
    </row>
    <row r="232" spans="27:27" x14ac:dyDescent="0.2">
      <c r="AA232" s="8"/>
    </row>
    <row r="233" spans="27:27" x14ac:dyDescent="0.2">
      <c r="AA233" s="8"/>
    </row>
    <row r="234" spans="27:27" x14ac:dyDescent="0.2">
      <c r="AA234" s="8"/>
    </row>
    <row r="235" spans="27:27" x14ac:dyDescent="0.2">
      <c r="AA235" s="8"/>
    </row>
    <row r="236" spans="27:27" x14ac:dyDescent="0.2">
      <c r="AA236" s="8"/>
    </row>
    <row r="237" spans="27:27" x14ac:dyDescent="0.2">
      <c r="AA237" s="8"/>
    </row>
    <row r="238" spans="27:27" x14ac:dyDescent="0.2">
      <c r="AA238" s="8"/>
    </row>
    <row r="239" spans="27:27" x14ac:dyDescent="0.2">
      <c r="AA239" s="8"/>
    </row>
    <row r="240" spans="27:27" x14ac:dyDescent="0.2">
      <c r="AA240" s="8"/>
    </row>
    <row r="241" spans="27:27" x14ac:dyDescent="0.2">
      <c r="AA241" s="8"/>
    </row>
    <row r="242" spans="27:27" x14ac:dyDescent="0.2">
      <c r="AA242" s="8"/>
    </row>
    <row r="243" spans="27:27" x14ac:dyDescent="0.2">
      <c r="AA243" s="8"/>
    </row>
    <row r="244" spans="27:27" x14ac:dyDescent="0.2">
      <c r="AA244" s="8"/>
    </row>
    <row r="245" spans="27:27" x14ac:dyDescent="0.2">
      <c r="AA245" s="8"/>
    </row>
    <row r="246" spans="27:27" x14ac:dyDescent="0.2">
      <c r="AA246" s="8"/>
    </row>
    <row r="247" spans="27:27" x14ac:dyDescent="0.2">
      <c r="AA247" s="8"/>
    </row>
    <row r="248" spans="27:27" x14ac:dyDescent="0.2">
      <c r="AA248" s="8"/>
    </row>
    <row r="249" spans="27:27" x14ac:dyDescent="0.2">
      <c r="AA249" s="8"/>
    </row>
    <row r="250" spans="27:27" x14ac:dyDescent="0.2">
      <c r="AA250" s="8"/>
    </row>
    <row r="251" spans="27:27" x14ac:dyDescent="0.2">
      <c r="AA251" s="8"/>
    </row>
    <row r="252" spans="27:27" x14ac:dyDescent="0.2">
      <c r="AA252" s="8"/>
    </row>
    <row r="253" spans="27:27" x14ac:dyDescent="0.2">
      <c r="AA253" s="8"/>
    </row>
    <row r="254" spans="27:27" x14ac:dyDescent="0.2">
      <c r="AA254" s="8"/>
    </row>
    <row r="255" spans="27:27" x14ac:dyDescent="0.2">
      <c r="AA255" s="8"/>
    </row>
    <row r="256" spans="27:27" x14ac:dyDescent="0.2">
      <c r="AA256" s="8"/>
    </row>
    <row r="257" spans="27:27" x14ac:dyDescent="0.2">
      <c r="AA257" s="8"/>
    </row>
    <row r="258" spans="27:27" x14ac:dyDescent="0.2">
      <c r="AA258" s="8"/>
    </row>
    <row r="259" spans="27:27" x14ac:dyDescent="0.2">
      <c r="AA259" s="8"/>
    </row>
    <row r="260" spans="27:27" x14ac:dyDescent="0.2">
      <c r="AA260" s="8"/>
    </row>
    <row r="261" spans="27:27" x14ac:dyDescent="0.2">
      <c r="AA261" s="8"/>
    </row>
    <row r="262" spans="27:27" x14ac:dyDescent="0.2">
      <c r="AA262" s="8"/>
    </row>
    <row r="263" spans="27:27" x14ac:dyDescent="0.2">
      <c r="AA263" s="8"/>
    </row>
    <row r="264" spans="27:27" x14ac:dyDescent="0.2">
      <c r="AA264" s="8"/>
    </row>
    <row r="265" spans="27:27" x14ac:dyDescent="0.2">
      <c r="AA265" s="8"/>
    </row>
    <row r="266" spans="27:27" x14ac:dyDescent="0.2">
      <c r="AA266" s="8"/>
    </row>
    <row r="267" spans="27:27" x14ac:dyDescent="0.2">
      <c r="AA267" s="8"/>
    </row>
    <row r="268" spans="27:27" x14ac:dyDescent="0.2">
      <c r="AA268" s="8"/>
    </row>
    <row r="269" spans="27:27" x14ac:dyDescent="0.2">
      <c r="AA269" s="8"/>
    </row>
    <row r="270" spans="27:27" x14ac:dyDescent="0.2">
      <c r="AA270" s="8"/>
    </row>
    <row r="271" spans="27:27" x14ac:dyDescent="0.2">
      <c r="AA271" s="8"/>
    </row>
    <row r="272" spans="27:27" x14ac:dyDescent="0.2">
      <c r="AA272" s="8"/>
    </row>
    <row r="273" spans="27:27" x14ac:dyDescent="0.2">
      <c r="AA273" s="8"/>
    </row>
    <row r="274" spans="27:27" x14ac:dyDescent="0.2">
      <c r="AA274" s="8"/>
    </row>
    <row r="275" spans="27:27" x14ac:dyDescent="0.2">
      <c r="AA275" s="8"/>
    </row>
    <row r="276" spans="27:27" x14ac:dyDescent="0.2">
      <c r="AA276" s="8"/>
    </row>
    <row r="277" spans="27:27" x14ac:dyDescent="0.2">
      <c r="AA277" s="8"/>
    </row>
    <row r="278" spans="27:27" x14ac:dyDescent="0.2">
      <c r="AA278" s="8"/>
    </row>
    <row r="279" spans="27:27" x14ac:dyDescent="0.2">
      <c r="AA279" s="8"/>
    </row>
    <row r="280" spans="27:27" x14ac:dyDescent="0.2">
      <c r="AA280" s="8"/>
    </row>
    <row r="281" spans="27:27" x14ac:dyDescent="0.2">
      <c r="AA281" s="8"/>
    </row>
    <row r="282" spans="27:27" x14ac:dyDescent="0.2">
      <c r="AA282" s="8"/>
    </row>
    <row r="283" spans="27:27" x14ac:dyDescent="0.2">
      <c r="AA283" s="8"/>
    </row>
    <row r="284" spans="27:27" x14ac:dyDescent="0.2">
      <c r="AA284" s="8"/>
    </row>
    <row r="285" spans="27:27" x14ac:dyDescent="0.2">
      <c r="AA285" s="8"/>
    </row>
    <row r="286" spans="27:27" x14ac:dyDescent="0.2">
      <c r="AA286" s="8"/>
    </row>
    <row r="287" spans="27:27" x14ac:dyDescent="0.2">
      <c r="AA287" s="8"/>
    </row>
    <row r="288" spans="27:27" x14ac:dyDescent="0.2">
      <c r="AA288" s="8"/>
    </row>
    <row r="289" spans="27:27" x14ac:dyDescent="0.2">
      <c r="AA289" s="8"/>
    </row>
    <row r="290" spans="27:27" x14ac:dyDescent="0.2">
      <c r="AA290" s="8"/>
    </row>
    <row r="291" spans="27:27" x14ac:dyDescent="0.2">
      <c r="AA291" s="8"/>
    </row>
    <row r="292" spans="27:27" x14ac:dyDescent="0.2">
      <c r="AA292" s="8"/>
    </row>
    <row r="293" spans="27:27" x14ac:dyDescent="0.2">
      <c r="AA293" s="8"/>
    </row>
    <row r="294" spans="27:27" x14ac:dyDescent="0.2">
      <c r="AA294" s="8"/>
    </row>
    <row r="295" spans="27:27" x14ac:dyDescent="0.2">
      <c r="AA295" s="8"/>
    </row>
    <row r="296" spans="27:27" x14ac:dyDescent="0.2">
      <c r="AA296" s="8"/>
    </row>
    <row r="297" spans="27:27" x14ac:dyDescent="0.2">
      <c r="AA297" s="8"/>
    </row>
    <row r="298" spans="27:27" x14ac:dyDescent="0.2">
      <c r="AA298" s="8"/>
    </row>
    <row r="299" spans="27:27" x14ac:dyDescent="0.2">
      <c r="AA299" s="8"/>
    </row>
    <row r="300" spans="27:27" x14ac:dyDescent="0.2">
      <c r="AA300" s="8"/>
    </row>
    <row r="301" spans="27:27" x14ac:dyDescent="0.2">
      <c r="AA301" s="8"/>
    </row>
    <row r="302" spans="27:27" x14ac:dyDescent="0.2">
      <c r="AA302" s="8"/>
    </row>
    <row r="303" spans="27:27" x14ac:dyDescent="0.2">
      <c r="AA303" s="8"/>
    </row>
    <row r="304" spans="27:27" x14ac:dyDescent="0.2">
      <c r="AA304" s="8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09375" defaultRowHeight="13.8" x14ac:dyDescent="0.25"/>
  <cols>
    <col min="1" max="1" width="5.109375" style="4" customWidth="1"/>
    <col min="2" max="2" width="23.44140625" style="4" customWidth="1"/>
    <col min="3" max="3" width="11" style="27" bestFit="1" customWidth="1"/>
    <col min="4" max="4" width="16.33203125" style="16" customWidth="1"/>
    <col min="5" max="5" width="16.5546875" style="16" customWidth="1"/>
    <col min="6" max="6" width="16.5546875" style="16" bestFit="1" customWidth="1"/>
    <col min="7" max="7" width="15.44140625" style="16" customWidth="1"/>
    <col min="8" max="8" width="15.44140625" style="16" bestFit="1" customWidth="1"/>
    <col min="9" max="9" width="15" style="16" customWidth="1"/>
    <col min="10" max="11" width="15.44140625" style="16" bestFit="1" customWidth="1"/>
    <col min="12" max="12" width="15.33203125" style="16" customWidth="1"/>
    <col min="13" max="13" width="14.6640625" style="16" customWidth="1"/>
    <col min="14" max="14" width="14.33203125" style="16" customWidth="1"/>
    <col min="15" max="15" width="11.6640625" style="16" customWidth="1"/>
    <col min="16" max="16" width="14.5546875" style="16" customWidth="1"/>
    <col min="17" max="17" width="12" style="16" customWidth="1"/>
    <col min="18" max="18" width="14.5546875" style="16" customWidth="1"/>
    <col min="19" max="19" width="15.6640625" style="16" customWidth="1"/>
    <col min="20" max="20" width="11.33203125" style="16" bestFit="1" customWidth="1"/>
    <col min="21" max="21" width="12.6640625" style="16" customWidth="1"/>
    <col min="22" max="22" width="14.33203125" style="16" bestFit="1" customWidth="1"/>
    <col min="23" max="23" width="12.44140625" style="16" bestFit="1" customWidth="1"/>
    <col min="24" max="24" width="13.33203125" style="16" customWidth="1"/>
    <col min="25" max="25" width="13.44140625" style="16" customWidth="1"/>
    <col min="26" max="26" width="14.33203125" style="16" customWidth="1"/>
    <col min="27" max="27" width="11" style="16" customWidth="1"/>
    <col min="28" max="16384" width="9.109375" style="16"/>
  </cols>
  <sheetData>
    <row r="1" spans="1:27" ht="17.399999999999999" x14ac:dyDescent="0.3">
      <c r="H1" s="17" t="s">
        <v>581</v>
      </c>
    </row>
    <row r="2" spans="1:27" s="19" customFormat="1" ht="66" x14ac:dyDescent="0.25">
      <c r="A2" s="18" t="s">
        <v>0</v>
      </c>
      <c r="B2" s="18" t="s">
        <v>1</v>
      </c>
      <c r="C2" s="28" t="s">
        <v>8</v>
      </c>
      <c r="D2" s="18" t="s">
        <v>367</v>
      </c>
      <c r="E2" s="18" t="s">
        <v>391</v>
      </c>
      <c r="F2" s="18" t="s">
        <v>368</v>
      </c>
      <c r="G2" s="18" t="s">
        <v>369</v>
      </c>
      <c r="H2" s="18" t="s">
        <v>370</v>
      </c>
      <c r="I2" s="18" t="s">
        <v>371</v>
      </c>
      <c r="J2" s="18" t="s">
        <v>372</v>
      </c>
      <c r="K2" s="18" t="s">
        <v>373</v>
      </c>
      <c r="L2" s="18" t="s">
        <v>374</v>
      </c>
      <c r="M2" s="18" t="s">
        <v>375</v>
      </c>
      <c r="N2" s="18" t="s">
        <v>376</v>
      </c>
      <c r="O2" s="18" t="s">
        <v>377</v>
      </c>
      <c r="P2" s="18" t="s">
        <v>378</v>
      </c>
      <c r="Q2" s="18" t="s">
        <v>379</v>
      </c>
      <c r="R2" s="18" t="s">
        <v>380</v>
      </c>
      <c r="S2" s="18" t="s">
        <v>381</v>
      </c>
      <c r="T2" s="18" t="s">
        <v>382</v>
      </c>
      <c r="U2" s="18" t="s">
        <v>383</v>
      </c>
      <c r="V2" s="18" t="s">
        <v>384</v>
      </c>
      <c r="W2" s="18" t="s">
        <v>385</v>
      </c>
      <c r="X2" s="18" t="s">
        <v>386</v>
      </c>
      <c r="Y2" s="18" t="s">
        <v>387</v>
      </c>
      <c r="Z2" s="18" t="s">
        <v>388</v>
      </c>
      <c r="AA2" s="18" t="s">
        <v>389</v>
      </c>
    </row>
    <row r="3" spans="1:27" x14ac:dyDescent="0.25">
      <c r="A3" s="20" t="s">
        <v>13</v>
      </c>
      <c r="B3" s="21" t="s">
        <v>392</v>
      </c>
      <c r="C3" s="29">
        <v>2362.7628</v>
      </c>
      <c r="D3" s="7">
        <f>'Expenditures 2002-03'!C3/'Expenditures 2002-03 per pupil'!C3</f>
        <v>7392.4161409685303</v>
      </c>
      <c r="E3" s="7">
        <f>'Expenditures 2002-03'!D3/'Expenditures 2002-03 per pupil'!$C$3</f>
        <v>7111.0418659037641</v>
      </c>
      <c r="F3" s="7">
        <f>'Expenditures 2002-03'!E3/'Expenditures 2002-03 per pupil'!$C$3</f>
        <v>4429.006627326281</v>
      </c>
      <c r="G3" s="7">
        <f>'Expenditures 2002-03'!F3/'Expenditures 2002-03 per pupil'!$C$3</f>
        <v>187.67852194050118</v>
      </c>
      <c r="H3" s="7">
        <f>'Expenditures 2002-03'!G3/'Expenditures 2002-03 per pupil'!$C$3</f>
        <v>197.8161878966437</v>
      </c>
      <c r="I3" s="7">
        <f>'Expenditures 2002-03'!H3/'Expenditures 2002-03 per pupil'!$C$3</f>
        <v>315.89361826756368</v>
      </c>
      <c r="J3" s="7">
        <f>'Expenditures 2002-03'!I3/'Expenditures 2002-03 per pupil'!$C$3</f>
        <v>337.68086665322477</v>
      </c>
      <c r="K3" s="7">
        <f>'Expenditures 2002-03'!J3/'Expenditures 2002-03 per pupil'!$C$3</f>
        <v>46.71836715898862</v>
      </c>
      <c r="L3" s="7">
        <f>'Expenditures 2002-03'!K3/'Expenditures 2002-03 per pupil'!$C$3</f>
        <v>509.51820047276857</v>
      </c>
      <c r="M3" s="7">
        <f>'Expenditures 2002-03'!L3/'Expenditures 2002-03 per pupil'!$C$3</f>
        <v>542.60562253646447</v>
      </c>
      <c r="N3" s="7">
        <f>'Expenditures 2002-03'!M3/'Expenditures 2002-03 per pupil'!$C$3</f>
        <v>25.123689944669859</v>
      </c>
      <c r="O3" s="7">
        <f>'Expenditures 2002-03'!N3/'Expenditures 2002-03 per pupil'!$C$3</f>
        <v>0</v>
      </c>
      <c r="P3" s="7">
        <f>'Expenditures 2002-03'!O3/'Expenditures 2002-03 per pupil'!$C$3</f>
        <v>411.58521287028896</v>
      </c>
      <c r="Q3" s="7">
        <f>'Expenditures 2002-03'!P3/'Expenditures 2002-03 per pupil'!$C$3</f>
        <v>107.41495083636833</v>
      </c>
      <c r="R3" s="7">
        <f>'Expenditures 2002-03'!Q3/'Expenditures 2002-03 per pupil'!$C$3</f>
        <v>0</v>
      </c>
      <c r="S3" s="7">
        <f>'Expenditures 2002-03'!R3/'Expenditures 2002-03 per pupil'!$C$3</f>
        <v>0</v>
      </c>
      <c r="T3" s="7">
        <f>'Expenditures 2002-03'!S3/'Expenditures 2002-03 per pupil'!$C$3</f>
        <v>18.836664433687545</v>
      </c>
      <c r="U3" s="7">
        <f>'Expenditures 2002-03'!T3/'Expenditures 2002-03 per pupil'!$C$3</f>
        <v>0</v>
      </c>
      <c r="V3" s="7">
        <f>'Expenditures 2002-03'!U3/'Expenditures 2002-03 per pupil'!$C$3</f>
        <v>0</v>
      </c>
      <c r="W3" s="7">
        <f>'Expenditures 2002-03'!V3/'Expenditures 2002-03 per pupil'!$C$3</f>
        <v>0</v>
      </c>
      <c r="X3" s="7">
        <f>'Expenditures 2002-03'!W3/'Expenditures 2002-03 per pupil'!$C$3</f>
        <v>0</v>
      </c>
      <c r="Y3" s="7">
        <f>'Expenditures 2002-03'!X3/'Expenditures 2002-03 per pupil'!$C$3</f>
        <v>0</v>
      </c>
      <c r="Z3" s="7">
        <f>'Expenditures 2002-03'!Y3/'Expenditures 2002-03 per pupil'!$C$3</f>
        <v>262.53761063107987</v>
      </c>
      <c r="AA3" s="7">
        <f>'Expenditures 2002-03'!Z3/'Expenditures 2002-03 per pupil'!$C$3</f>
        <v>83.456130255648176</v>
      </c>
    </row>
    <row r="4" spans="1:27" x14ac:dyDescent="0.25">
      <c r="A4" s="20" t="s">
        <v>15</v>
      </c>
      <c r="B4" s="21" t="s">
        <v>393</v>
      </c>
      <c r="C4" s="29">
        <v>2748.7258000000002</v>
      </c>
      <c r="D4" s="7">
        <f>'Expenditures 2002-03'!C4/'Expenditures 2002-03 per pupil'!C4</f>
        <v>6167.8340778843776</v>
      </c>
      <c r="E4" s="7">
        <f>'Expenditures 2002-03'!D4/'Expenditures 2002-03 per pupil'!C4</f>
        <v>5559.9295389885738</v>
      </c>
      <c r="F4" s="7">
        <f>'Expenditures 2002-03'!E4/'Expenditures 2002-03 per pupil'!C4</f>
        <v>3301.1434061556815</v>
      </c>
      <c r="G4" s="7">
        <f>'Expenditures 2002-03'!F4/'Expenditures 2002-03 per pupil'!C4</f>
        <v>159.92854943916194</v>
      </c>
      <c r="H4" s="7">
        <f>'Expenditures 2002-03'!G4/'Expenditures 2002-03 per pupil'!C4</f>
        <v>175.12787561422095</v>
      </c>
      <c r="I4" s="7">
        <f>'Expenditures 2002-03'!H4/'Expenditures 2002-03 per pupil'!C4</f>
        <v>242.32964233827906</v>
      </c>
      <c r="J4" s="7">
        <f>'Expenditures 2002-03'!I4/'Expenditures 2002-03 per pupil'!C4</f>
        <v>284.62765547585718</v>
      </c>
      <c r="K4" s="7">
        <f>'Expenditures 2002-03'!J4/'Expenditures 2002-03 per pupil'!C4</f>
        <v>0</v>
      </c>
      <c r="L4" s="7">
        <f>'Expenditures 2002-03'!K4/'Expenditures 2002-03 per pupil'!C4</f>
        <v>497.88247339912908</v>
      </c>
      <c r="M4" s="7">
        <f>'Expenditures 2002-03'!L4/'Expenditures 2002-03 per pupil'!C4</f>
        <v>327.09400843110649</v>
      </c>
      <c r="N4" s="7">
        <f>'Expenditures 2002-03'!M4/'Expenditures 2002-03 per pupil'!C4</f>
        <v>90.360773708312408</v>
      </c>
      <c r="O4" s="7">
        <f>'Expenditures 2002-03'!N4/'Expenditures 2002-03 per pupil'!C4</f>
        <v>0</v>
      </c>
      <c r="P4" s="7">
        <f>'Expenditures 2002-03'!O4/'Expenditures 2002-03 per pupil'!C4</f>
        <v>386.72688996479746</v>
      </c>
      <c r="Q4" s="7">
        <f>'Expenditures 2002-03'!P4/'Expenditures 2002-03 per pupil'!C4</f>
        <v>94.708264462028183</v>
      </c>
      <c r="R4" s="7">
        <f>'Expenditures 2002-03'!Q4/'Expenditures 2002-03 per pupil'!C4</f>
        <v>0</v>
      </c>
      <c r="S4" s="7">
        <f>'Expenditures 2002-03'!R4/'Expenditures 2002-03 per pupil'!C4</f>
        <v>0</v>
      </c>
      <c r="T4" s="7">
        <f>'Expenditures 2002-03'!S4/'Expenditures 2002-03 per pupil'!C4</f>
        <v>8.6585573577400847</v>
      </c>
      <c r="U4" s="7">
        <f>'Expenditures 2002-03'!T4/'Expenditures 2002-03 per pupil'!C4</f>
        <v>2.6195082827104836</v>
      </c>
      <c r="V4" s="7">
        <f>'Expenditures 2002-03'!U4/'Expenditures 2002-03 per pupil'!C4</f>
        <v>8.7294993192845921E-2</v>
      </c>
      <c r="W4" s="7">
        <f>'Expenditures 2002-03'!V4/'Expenditures 2002-03 per pupil'!C4</f>
        <v>134.2937152916453</v>
      </c>
      <c r="X4" s="7">
        <f>'Expenditures 2002-03'!W4/'Expenditures 2002-03 per pupil'!C4</f>
        <v>1.5138723549653443</v>
      </c>
      <c r="Y4" s="7">
        <f>'Expenditures 2002-03'!X4/'Expenditures 2002-03 per pupil'!C4</f>
        <v>0</v>
      </c>
      <c r="Z4" s="7">
        <f>'Expenditures 2002-03'!Y4/'Expenditures 2002-03 per pupil'!C4</f>
        <v>460.73159061554992</v>
      </c>
      <c r="AA4" s="7">
        <f>'Expenditures 2002-03'!Z4/'Expenditures 2002-03 per pupil'!C4</f>
        <v>35.414347258646167</v>
      </c>
    </row>
    <row r="5" spans="1:27" x14ac:dyDescent="0.25">
      <c r="A5" s="20" t="s">
        <v>17</v>
      </c>
      <c r="B5" s="21" t="s">
        <v>394</v>
      </c>
      <c r="C5" s="29">
        <v>415.16219999999998</v>
      </c>
      <c r="D5" s="7">
        <f>'Expenditures 2002-03'!C5/'Expenditures 2002-03 per pupil'!C5</f>
        <v>11008.005521697303</v>
      </c>
      <c r="E5" s="7">
        <f>'Expenditures 2002-03'!D5/'Expenditures 2002-03 per pupil'!C5</f>
        <v>9808.3466654719523</v>
      </c>
      <c r="F5" s="7">
        <f>'Expenditures 2002-03'!E5/'Expenditures 2002-03 per pupil'!C5</f>
        <v>5644.8126298588841</v>
      </c>
      <c r="G5" s="7">
        <f>'Expenditures 2002-03'!F5/'Expenditures 2002-03 per pupil'!C5</f>
        <v>160.48607026362228</v>
      </c>
      <c r="H5" s="7">
        <f>'Expenditures 2002-03'!G5/'Expenditures 2002-03 per pupil'!C5</f>
        <v>1227.2576116033686</v>
      </c>
      <c r="I5" s="7">
        <f>'Expenditures 2002-03'!H5/'Expenditures 2002-03 per pupil'!C5</f>
        <v>756.89022266478025</v>
      </c>
      <c r="J5" s="7">
        <f>'Expenditures 2002-03'!I5/'Expenditures 2002-03 per pupil'!C5</f>
        <v>532.06293829255173</v>
      </c>
      <c r="K5" s="7">
        <f>'Expenditures 2002-03'!J5/'Expenditures 2002-03 per pupil'!C5</f>
        <v>0</v>
      </c>
      <c r="L5" s="7">
        <f>'Expenditures 2002-03'!K5/'Expenditures 2002-03 per pupil'!C5</f>
        <v>907.48777224901494</v>
      </c>
      <c r="M5" s="7">
        <f>'Expenditures 2002-03'!L5/'Expenditures 2002-03 per pupil'!C5</f>
        <v>0</v>
      </c>
      <c r="N5" s="7">
        <f>'Expenditures 2002-03'!M5/'Expenditures 2002-03 per pupil'!C5</f>
        <v>203.2321102451042</v>
      </c>
      <c r="O5" s="7">
        <f>'Expenditures 2002-03'!N5/'Expenditures 2002-03 per pupil'!C5</f>
        <v>0</v>
      </c>
      <c r="P5" s="7">
        <f>'Expenditures 2002-03'!O5/'Expenditures 2002-03 per pupil'!C5</f>
        <v>376.11731029462703</v>
      </c>
      <c r="Q5" s="7">
        <f>'Expenditures 2002-03'!P5/'Expenditures 2002-03 per pupil'!C5</f>
        <v>0</v>
      </c>
      <c r="R5" s="7">
        <f>'Expenditures 2002-03'!Q5/'Expenditures 2002-03 per pupil'!C5</f>
        <v>0</v>
      </c>
      <c r="S5" s="7">
        <f>'Expenditures 2002-03'!R5/'Expenditures 2002-03 per pupil'!C5</f>
        <v>0</v>
      </c>
      <c r="T5" s="7">
        <f>'Expenditures 2002-03'!S5/'Expenditures 2002-03 per pupil'!C5</f>
        <v>0</v>
      </c>
      <c r="U5" s="7">
        <f>'Expenditures 2002-03'!T5/'Expenditures 2002-03 per pupil'!C5</f>
        <v>0</v>
      </c>
      <c r="V5" s="7">
        <f>'Expenditures 2002-03'!U5/'Expenditures 2002-03 per pupil'!C5</f>
        <v>0</v>
      </c>
      <c r="W5" s="7">
        <f>'Expenditures 2002-03'!V5/'Expenditures 2002-03 per pupil'!C5</f>
        <v>0.41682503850302366</v>
      </c>
      <c r="X5" s="7">
        <f>'Expenditures 2002-03'!W5/'Expenditures 2002-03 per pupil'!C5</f>
        <v>0</v>
      </c>
      <c r="Y5" s="7">
        <f>'Expenditures 2002-03'!X5/'Expenditures 2002-03 per pupil'!C5</f>
        <v>0</v>
      </c>
      <c r="Z5" s="7">
        <f>'Expenditures 2002-03'!Y5/'Expenditures 2002-03 per pupil'!C5</f>
        <v>1199.242031186847</v>
      </c>
      <c r="AA5" s="7">
        <f>'Expenditures 2002-03'!Z5/'Expenditures 2002-03 per pupil'!C5</f>
        <v>32.320379841902756</v>
      </c>
    </row>
    <row r="6" spans="1:27" x14ac:dyDescent="0.25">
      <c r="A6" s="20" t="s">
        <v>19</v>
      </c>
      <c r="B6" s="21" t="s">
        <v>395</v>
      </c>
      <c r="C6" s="29">
        <v>3308.7013000000002</v>
      </c>
      <c r="D6" s="7">
        <f>'Expenditures 2002-03'!C6/'Expenditures 2002-03 per pupil'!C6</f>
        <v>6128.7040960753993</v>
      </c>
      <c r="E6" s="7">
        <f>'Expenditures 2002-03'!D6/'Expenditures 2002-03 per pupil'!C6</f>
        <v>5728.7150913260139</v>
      </c>
      <c r="F6" s="7">
        <f>'Expenditures 2002-03'!E6/'Expenditures 2002-03 per pupil'!C6</f>
        <v>3514.9539397829594</v>
      </c>
      <c r="G6" s="7">
        <f>'Expenditures 2002-03'!F6/'Expenditures 2002-03 per pupil'!C6</f>
        <v>193.94967143150697</v>
      </c>
      <c r="H6" s="7">
        <f>'Expenditures 2002-03'!G6/'Expenditures 2002-03 per pupil'!C6</f>
        <v>195.10925933386613</v>
      </c>
      <c r="I6" s="7">
        <f>'Expenditures 2002-03'!H6/'Expenditures 2002-03 per pupil'!C6</f>
        <v>215.93345098876105</v>
      </c>
      <c r="J6" s="7">
        <f>'Expenditures 2002-03'!I6/'Expenditures 2002-03 per pupil'!C6</f>
        <v>327.59768915979203</v>
      </c>
      <c r="K6" s="7">
        <f>'Expenditures 2002-03'!J6/'Expenditures 2002-03 per pupil'!C6</f>
        <v>120.01824703849816</v>
      </c>
      <c r="L6" s="7">
        <f>'Expenditures 2002-03'!K6/'Expenditures 2002-03 per pupil'!C6</f>
        <v>434.73310812311763</v>
      </c>
      <c r="M6" s="7">
        <f>'Expenditures 2002-03'!L6/'Expenditures 2002-03 per pupil'!C6</f>
        <v>320.19923345755029</v>
      </c>
      <c r="N6" s="7">
        <f>'Expenditures 2002-03'!M6/'Expenditures 2002-03 per pupil'!C6</f>
        <v>0</v>
      </c>
      <c r="O6" s="7">
        <f>'Expenditures 2002-03'!N6/'Expenditures 2002-03 per pupil'!C6</f>
        <v>0</v>
      </c>
      <c r="P6" s="7">
        <f>'Expenditures 2002-03'!O6/'Expenditures 2002-03 per pupil'!C6</f>
        <v>366.56351844151055</v>
      </c>
      <c r="Q6" s="7">
        <f>'Expenditures 2002-03'!P6/'Expenditures 2002-03 per pupil'!C6</f>
        <v>39.656973568451157</v>
      </c>
      <c r="R6" s="7">
        <f>'Expenditures 2002-03'!Q6/'Expenditures 2002-03 per pupil'!C6</f>
        <v>0</v>
      </c>
      <c r="S6" s="7">
        <f>'Expenditures 2002-03'!R6/'Expenditures 2002-03 per pupil'!C6</f>
        <v>0</v>
      </c>
      <c r="T6" s="7">
        <f>'Expenditures 2002-03'!S6/'Expenditures 2002-03 per pupil'!C6</f>
        <v>0</v>
      </c>
      <c r="U6" s="7">
        <f>'Expenditures 2002-03'!T6/'Expenditures 2002-03 per pupil'!C6</f>
        <v>0</v>
      </c>
      <c r="V6" s="7">
        <f>'Expenditures 2002-03'!U6/'Expenditures 2002-03 per pupil'!C6</f>
        <v>0</v>
      </c>
      <c r="W6" s="7">
        <f>'Expenditures 2002-03'!V6/'Expenditures 2002-03 per pupil'!C6</f>
        <v>0.30955045715368745</v>
      </c>
      <c r="X6" s="7">
        <f>'Expenditures 2002-03'!W6/'Expenditures 2002-03 per pupil'!C6</f>
        <v>0</v>
      </c>
      <c r="Y6" s="7">
        <f>'Expenditures 2002-03'!X6/'Expenditures 2002-03 per pupil'!C6</f>
        <v>0</v>
      </c>
      <c r="Z6" s="7">
        <f>'Expenditures 2002-03'!Y6/'Expenditures 2002-03 per pupil'!C6</f>
        <v>399.67945429223238</v>
      </c>
      <c r="AA6" s="7">
        <f>'Expenditures 2002-03'!Z6/'Expenditures 2002-03 per pupil'!C6</f>
        <v>124.91296509600306</v>
      </c>
    </row>
    <row r="7" spans="1:27" x14ac:dyDescent="0.25">
      <c r="A7" s="20" t="s">
        <v>21</v>
      </c>
      <c r="B7" s="21" t="s">
        <v>396</v>
      </c>
      <c r="C7" s="29">
        <v>2942.2875000000004</v>
      </c>
      <c r="D7" s="7">
        <f>'Expenditures 2002-03'!C7/'Expenditures 2002-03 per pupil'!C7</f>
        <v>7339.0102700704801</v>
      </c>
      <c r="E7" s="7">
        <f>'Expenditures 2002-03'!D7/'Expenditures 2002-03 per pupil'!C7</f>
        <v>6995.8012294855616</v>
      </c>
      <c r="F7" s="7">
        <f>'Expenditures 2002-03'!E7/'Expenditures 2002-03 per pupil'!C7</f>
        <v>3826.5557325720201</v>
      </c>
      <c r="G7" s="7">
        <f>'Expenditures 2002-03'!F7/'Expenditures 2002-03 per pupil'!C7</f>
        <v>154.00194576498725</v>
      </c>
      <c r="H7" s="7">
        <f>'Expenditures 2002-03'!G7/'Expenditures 2002-03 per pupil'!C7</f>
        <v>888.60370375090793</v>
      </c>
      <c r="I7" s="7">
        <f>'Expenditures 2002-03'!H7/'Expenditures 2002-03 per pupil'!C7</f>
        <v>287.74573864722595</v>
      </c>
      <c r="J7" s="7">
        <f>'Expenditures 2002-03'!I7/'Expenditures 2002-03 per pupil'!C7</f>
        <v>298.64262075001164</v>
      </c>
      <c r="K7" s="7">
        <f>'Expenditures 2002-03'!J7/'Expenditures 2002-03 per pupil'!C7</f>
        <v>67.478500996248655</v>
      </c>
      <c r="L7" s="7">
        <f>'Expenditures 2002-03'!K7/'Expenditures 2002-03 per pupil'!C7</f>
        <v>620.76597885148874</v>
      </c>
      <c r="M7" s="7">
        <f>'Expenditures 2002-03'!L7/'Expenditures 2002-03 per pupil'!C7</f>
        <v>151.54598250510867</v>
      </c>
      <c r="N7" s="7">
        <f>'Expenditures 2002-03'!M7/'Expenditures 2002-03 per pupil'!C7</f>
        <v>45.770010578503964</v>
      </c>
      <c r="O7" s="7">
        <f>'Expenditures 2002-03'!N7/'Expenditures 2002-03 per pupil'!C7</f>
        <v>0</v>
      </c>
      <c r="P7" s="7">
        <f>'Expenditures 2002-03'!O7/'Expenditures 2002-03 per pupil'!C7</f>
        <v>430.15015357948528</v>
      </c>
      <c r="Q7" s="7">
        <f>'Expenditures 2002-03'!P7/'Expenditures 2002-03 per pupil'!C7</f>
        <v>205.54793846624435</v>
      </c>
      <c r="R7" s="7">
        <f>'Expenditures 2002-03'!Q7/'Expenditures 2002-03 per pupil'!C7</f>
        <v>18.992923023327936</v>
      </c>
      <c r="S7" s="7">
        <f>'Expenditures 2002-03'!R7/'Expenditures 2002-03 per pupil'!C7</f>
        <v>0</v>
      </c>
      <c r="T7" s="7">
        <f>'Expenditures 2002-03'!S7/'Expenditures 2002-03 per pupil'!C7</f>
        <v>0</v>
      </c>
      <c r="U7" s="7">
        <f>'Expenditures 2002-03'!T7/'Expenditures 2002-03 per pupil'!C7</f>
        <v>0</v>
      </c>
      <c r="V7" s="7">
        <f>'Expenditures 2002-03'!U7/'Expenditures 2002-03 per pupil'!C7</f>
        <v>0</v>
      </c>
      <c r="W7" s="7">
        <f>'Expenditures 2002-03'!V7/'Expenditures 2002-03 per pupil'!C7</f>
        <v>0</v>
      </c>
      <c r="X7" s="7">
        <f>'Expenditures 2002-03'!W7/'Expenditures 2002-03 per pupil'!C7</f>
        <v>22.372976808010769</v>
      </c>
      <c r="Y7" s="7">
        <f>'Expenditures 2002-03'!X7/'Expenditures 2002-03 per pupil'!C7</f>
        <v>0</v>
      </c>
      <c r="Z7" s="7">
        <f>'Expenditures 2002-03'!Y7/'Expenditures 2002-03 per pupil'!C7</f>
        <v>320.83606377690819</v>
      </c>
      <c r="AA7" s="7">
        <f>'Expenditures 2002-03'!Z7/'Expenditures 2002-03 per pupil'!C7</f>
        <v>63.172718505584506</v>
      </c>
    </row>
    <row r="8" spans="1:27" x14ac:dyDescent="0.25">
      <c r="A8" s="20" t="s">
        <v>23</v>
      </c>
      <c r="B8" s="21" t="s">
        <v>397</v>
      </c>
      <c r="C8" s="29">
        <v>235.68449999999996</v>
      </c>
      <c r="D8" s="7">
        <f>'Expenditures 2002-03'!C8/'Expenditures 2002-03 per pupil'!C8</f>
        <v>7835.6071358107993</v>
      </c>
      <c r="E8" s="7">
        <f>'Expenditures 2002-03'!D8/'Expenditures 2002-03 per pupil'!C8</f>
        <v>7527.0825192153079</v>
      </c>
      <c r="F8" s="7">
        <f>'Expenditures 2002-03'!E8/'Expenditures 2002-03 per pupil'!C8</f>
        <v>4645.4998101275232</v>
      </c>
      <c r="G8" s="7">
        <f>'Expenditures 2002-03'!F8/'Expenditures 2002-03 per pupil'!C8</f>
        <v>59.584571747399607</v>
      </c>
      <c r="H8" s="7">
        <f>'Expenditures 2002-03'!G8/'Expenditures 2002-03 per pupil'!C8</f>
        <v>127.45441469422047</v>
      </c>
      <c r="I8" s="7">
        <f>'Expenditures 2002-03'!H8/'Expenditures 2002-03 per pupil'!C8</f>
        <v>874.26508743680665</v>
      </c>
      <c r="J8" s="7">
        <f>'Expenditures 2002-03'!I8/'Expenditures 2002-03 per pupil'!C8</f>
        <v>346.31691944103244</v>
      </c>
      <c r="K8" s="7">
        <f>'Expenditures 2002-03'!J8/'Expenditures 2002-03 per pupil'!C8</f>
        <v>123.53400414537232</v>
      </c>
      <c r="L8" s="7">
        <f>'Expenditures 2002-03'!K8/'Expenditures 2002-03 per pupil'!C8</f>
        <v>311.18151596732076</v>
      </c>
      <c r="M8" s="7">
        <f>'Expenditures 2002-03'!L8/'Expenditures 2002-03 per pupil'!C8</f>
        <v>212.19320744469837</v>
      </c>
      <c r="N8" s="7">
        <f>'Expenditures 2002-03'!M8/'Expenditures 2002-03 per pupil'!C8</f>
        <v>31.480220379363093</v>
      </c>
      <c r="O8" s="7">
        <f>'Expenditures 2002-03'!N8/'Expenditures 2002-03 per pupil'!C8</f>
        <v>0</v>
      </c>
      <c r="P8" s="7">
        <f>'Expenditures 2002-03'!O8/'Expenditures 2002-03 per pupil'!C8</f>
        <v>523.4015813513405</v>
      </c>
      <c r="Q8" s="7">
        <f>'Expenditures 2002-03'!P8/'Expenditures 2002-03 per pupil'!C8</f>
        <v>272.17118648023103</v>
      </c>
      <c r="R8" s="7">
        <f>'Expenditures 2002-03'!Q8/'Expenditures 2002-03 per pupil'!C8</f>
        <v>0</v>
      </c>
      <c r="S8" s="7">
        <f>'Expenditures 2002-03'!R8/'Expenditures 2002-03 per pupil'!C8</f>
        <v>0</v>
      </c>
      <c r="T8" s="7">
        <f>'Expenditures 2002-03'!S8/'Expenditures 2002-03 per pupil'!C8</f>
        <v>0</v>
      </c>
      <c r="U8" s="7">
        <f>'Expenditures 2002-03'!T8/'Expenditures 2002-03 per pupil'!C8</f>
        <v>0</v>
      </c>
      <c r="V8" s="7">
        <f>'Expenditures 2002-03'!U8/'Expenditures 2002-03 per pupil'!C8</f>
        <v>0</v>
      </c>
      <c r="W8" s="7">
        <f>'Expenditures 2002-03'!V8/'Expenditures 2002-03 per pupil'!C8</f>
        <v>0</v>
      </c>
      <c r="X8" s="7">
        <f>'Expenditures 2002-03'!W8/'Expenditures 2002-03 per pupil'!C8</f>
        <v>0</v>
      </c>
      <c r="Y8" s="7">
        <f>'Expenditures 2002-03'!X8/'Expenditures 2002-03 per pupil'!C8</f>
        <v>0</v>
      </c>
      <c r="Z8" s="7">
        <f>'Expenditures 2002-03'!Y8/'Expenditures 2002-03 per pupil'!C8</f>
        <v>308.52461659549107</v>
      </c>
      <c r="AA8" s="7">
        <f>'Expenditures 2002-03'!Z8/'Expenditures 2002-03 per pupil'!C8</f>
        <v>441.70066338685837</v>
      </c>
    </row>
    <row r="9" spans="1:27" x14ac:dyDescent="0.25">
      <c r="A9" s="20" t="s">
        <v>25</v>
      </c>
      <c r="B9" s="21" t="s">
        <v>398</v>
      </c>
      <c r="C9" s="29">
        <v>1249.9219000000001</v>
      </c>
      <c r="D9" s="7">
        <f>'Expenditures 2002-03'!C9/'Expenditures 2002-03 per pupil'!C9</f>
        <v>7145.4338547072421</v>
      </c>
      <c r="E9" s="7">
        <f>'Expenditures 2002-03'!D9/'Expenditures 2002-03 per pupil'!C9</f>
        <v>6834.5282933277667</v>
      </c>
      <c r="F9" s="7">
        <f>'Expenditures 2002-03'!E9/'Expenditures 2002-03 per pupil'!C9</f>
        <v>3798.2755642572542</v>
      </c>
      <c r="G9" s="7">
        <f>'Expenditures 2002-03'!F9/'Expenditures 2002-03 per pupil'!C9</f>
        <v>262.13399413195339</v>
      </c>
      <c r="H9" s="7">
        <f>'Expenditures 2002-03'!G9/'Expenditures 2002-03 per pupil'!C9</f>
        <v>153.92704936204413</v>
      </c>
      <c r="I9" s="7">
        <f>'Expenditures 2002-03'!H9/'Expenditures 2002-03 per pupil'!C9</f>
        <v>293.89473054276431</v>
      </c>
      <c r="J9" s="7">
        <f>'Expenditures 2002-03'!I9/'Expenditures 2002-03 per pupil'!C9</f>
        <v>398.34917685656995</v>
      </c>
      <c r="K9" s="7">
        <f>'Expenditures 2002-03'!J9/'Expenditures 2002-03 per pupil'!C9</f>
        <v>57.58259776070809</v>
      </c>
      <c r="L9" s="7">
        <f>'Expenditures 2002-03'!K9/'Expenditures 2002-03 per pupil'!C9</f>
        <v>667.87791301200491</v>
      </c>
      <c r="M9" s="7">
        <f>'Expenditures 2002-03'!L9/'Expenditures 2002-03 per pupil'!C9</f>
        <v>479.69813953975842</v>
      </c>
      <c r="N9" s="7">
        <f>'Expenditures 2002-03'!M9/'Expenditures 2002-03 per pupil'!C9</f>
        <v>170.74022784943602</v>
      </c>
      <c r="O9" s="7">
        <f>'Expenditures 2002-03'!N9/'Expenditures 2002-03 per pupil'!C9</f>
        <v>0</v>
      </c>
      <c r="P9" s="7">
        <f>'Expenditures 2002-03'!O9/'Expenditures 2002-03 per pupil'!C9</f>
        <v>456.32595924593369</v>
      </c>
      <c r="Q9" s="7">
        <f>'Expenditures 2002-03'!P9/'Expenditures 2002-03 per pupil'!C9</f>
        <v>95.72294076933926</v>
      </c>
      <c r="R9" s="7">
        <f>'Expenditures 2002-03'!Q9/'Expenditures 2002-03 per pupil'!C9</f>
        <v>0</v>
      </c>
      <c r="S9" s="7">
        <f>'Expenditures 2002-03'!R9/'Expenditures 2002-03 per pupil'!C9</f>
        <v>0</v>
      </c>
      <c r="T9" s="7">
        <f>'Expenditures 2002-03'!S9/'Expenditures 2002-03 per pupil'!C9</f>
        <v>0</v>
      </c>
      <c r="U9" s="7">
        <f>'Expenditures 2002-03'!T9/'Expenditures 2002-03 per pupil'!C9</f>
        <v>0</v>
      </c>
      <c r="V9" s="7">
        <f>'Expenditures 2002-03'!U9/'Expenditures 2002-03 per pupil'!C9</f>
        <v>0</v>
      </c>
      <c r="W9" s="7">
        <f>'Expenditures 2002-03'!V9/'Expenditures 2002-03 per pupil'!C9</f>
        <v>62.47675954793656</v>
      </c>
      <c r="X9" s="7">
        <f>'Expenditures 2002-03'!W9/'Expenditures 2002-03 per pupil'!C9</f>
        <v>0</v>
      </c>
      <c r="Y9" s="7">
        <f>'Expenditures 2002-03'!X9/'Expenditures 2002-03 per pupil'!C9</f>
        <v>0</v>
      </c>
      <c r="Z9" s="7">
        <f>'Expenditures 2002-03'!Y9/'Expenditures 2002-03 per pupil'!C9</f>
        <v>248.42880183153841</v>
      </c>
      <c r="AA9" s="7">
        <f>'Expenditures 2002-03'!Z9/'Expenditures 2002-03 per pupil'!C9</f>
        <v>7.8748920232536124</v>
      </c>
    </row>
    <row r="10" spans="1:27" x14ac:dyDescent="0.25">
      <c r="A10" s="20" t="s">
        <v>27</v>
      </c>
      <c r="B10" s="21" t="s">
        <v>399</v>
      </c>
      <c r="C10" s="29">
        <v>607.67619999999999</v>
      </c>
      <c r="D10" s="7">
        <f>'Expenditures 2002-03'!C10/'Expenditures 2002-03 per pupil'!C10</f>
        <v>6971.6856115148166</v>
      </c>
      <c r="E10" s="7">
        <f>'Expenditures 2002-03'!D10/'Expenditures 2002-03 per pupil'!C10</f>
        <v>6654.6109260161911</v>
      </c>
      <c r="F10" s="7">
        <f>'Expenditures 2002-03'!E10/'Expenditures 2002-03 per pupil'!C10</f>
        <v>3696.4547895737896</v>
      </c>
      <c r="G10" s="7">
        <f>'Expenditures 2002-03'!F10/'Expenditures 2002-03 per pupil'!C10</f>
        <v>245.72950199464782</v>
      </c>
      <c r="H10" s="7">
        <f>'Expenditures 2002-03'!G10/'Expenditures 2002-03 per pupil'!C10</f>
        <v>347.08282141048142</v>
      </c>
      <c r="I10" s="7">
        <f>'Expenditures 2002-03'!H10/'Expenditures 2002-03 per pupil'!C10</f>
        <v>409.47483215567763</v>
      </c>
      <c r="J10" s="7">
        <f>'Expenditures 2002-03'!I10/'Expenditures 2002-03 per pupil'!C10</f>
        <v>182.68117132117402</v>
      </c>
      <c r="K10" s="7">
        <f>'Expenditures 2002-03'!J10/'Expenditures 2002-03 per pupil'!C10</f>
        <v>337.49719011539372</v>
      </c>
      <c r="L10" s="7">
        <f>'Expenditures 2002-03'!K10/'Expenditures 2002-03 per pupil'!C10</f>
        <v>730.35285897324923</v>
      </c>
      <c r="M10" s="7">
        <f>'Expenditures 2002-03'!L10/'Expenditures 2002-03 per pupil'!C10</f>
        <v>144.50723921720154</v>
      </c>
      <c r="N10" s="7">
        <f>'Expenditures 2002-03'!M10/'Expenditures 2002-03 per pupil'!C10</f>
        <v>62.01536278695793</v>
      </c>
      <c r="O10" s="7">
        <f>'Expenditures 2002-03'!N10/'Expenditures 2002-03 per pupil'!C10</f>
        <v>0</v>
      </c>
      <c r="P10" s="7">
        <f>'Expenditures 2002-03'!O10/'Expenditures 2002-03 per pupil'!C10</f>
        <v>388.18058038145972</v>
      </c>
      <c r="Q10" s="7">
        <f>'Expenditures 2002-03'!P10/'Expenditures 2002-03 per pupil'!C10</f>
        <v>110.63457808615838</v>
      </c>
      <c r="R10" s="7">
        <f>'Expenditures 2002-03'!Q10/'Expenditures 2002-03 per pupil'!C10</f>
        <v>0</v>
      </c>
      <c r="S10" s="7">
        <f>'Expenditures 2002-03'!R10/'Expenditures 2002-03 per pupil'!C10</f>
        <v>8.228066197096414</v>
      </c>
      <c r="T10" s="7">
        <f>'Expenditures 2002-03'!S10/'Expenditures 2002-03 per pupil'!C10</f>
        <v>0</v>
      </c>
      <c r="U10" s="7">
        <f>'Expenditures 2002-03'!T10/'Expenditures 2002-03 per pupil'!C10</f>
        <v>9.2961350140091064</v>
      </c>
      <c r="V10" s="7">
        <f>'Expenditures 2002-03'!U10/'Expenditures 2002-03 per pupil'!C10</f>
        <v>0</v>
      </c>
      <c r="W10" s="7">
        <f>'Expenditures 2002-03'!V10/'Expenditures 2002-03 per pupil'!C10</f>
        <v>164.59468052229133</v>
      </c>
      <c r="X10" s="7">
        <f>'Expenditures 2002-03'!W10/'Expenditures 2002-03 per pupil'!C10</f>
        <v>0</v>
      </c>
      <c r="Y10" s="7">
        <f>'Expenditures 2002-03'!X10/'Expenditures 2002-03 per pupil'!C10</f>
        <v>0</v>
      </c>
      <c r="Z10" s="7">
        <f>'Expenditures 2002-03'!Y10/'Expenditures 2002-03 per pupil'!C10</f>
        <v>134.95580376522889</v>
      </c>
      <c r="AA10" s="7">
        <f>'Expenditures 2002-03'!Z10/'Expenditures 2002-03 per pupil'!C10</f>
        <v>285.73791436952774</v>
      </c>
    </row>
    <row r="11" spans="1:27" x14ac:dyDescent="0.25">
      <c r="A11" s="20" t="s">
        <v>29</v>
      </c>
      <c r="B11" s="21" t="s">
        <v>400</v>
      </c>
      <c r="C11" s="29">
        <v>1722.6951999999999</v>
      </c>
      <c r="D11" s="7">
        <f>'Expenditures 2002-03'!C11/'Expenditures 2002-03 per pupil'!C11</f>
        <v>8024.9671561167652</v>
      </c>
      <c r="E11" s="7">
        <f>'Expenditures 2002-03'!D11/'Expenditures 2002-03 per pupil'!C11</f>
        <v>7484.6898046735141</v>
      </c>
      <c r="F11" s="7">
        <f>'Expenditures 2002-03'!E11/'Expenditures 2002-03 per pupil'!C11</f>
        <v>4367.6723543433573</v>
      </c>
      <c r="G11" s="7">
        <f>'Expenditures 2002-03'!F11/'Expenditures 2002-03 per pupil'!C11</f>
        <v>369.36190453192188</v>
      </c>
      <c r="H11" s="7">
        <f>'Expenditures 2002-03'!G11/'Expenditures 2002-03 per pupil'!C11</f>
        <v>239.72881563726423</v>
      </c>
      <c r="I11" s="7">
        <f>'Expenditures 2002-03'!H11/'Expenditures 2002-03 per pupil'!C11</f>
        <v>518.3140058670856</v>
      </c>
      <c r="J11" s="7">
        <f>'Expenditures 2002-03'!I11/'Expenditures 2002-03 per pupil'!C11</f>
        <v>462.05059954889293</v>
      </c>
      <c r="K11" s="7">
        <f>'Expenditures 2002-03'!J11/'Expenditures 2002-03 per pupil'!C11</f>
        <v>0</v>
      </c>
      <c r="L11" s="7">
        <f>'Expenditures 2002-03'!K11/'Expenditures 2002-03 per pupil'!C11</f>
        <v>564.67233437464733</v>
      </c>
      <c r="M11" s="7">
        <f>'Expenditures 2002-03'!L11/'Expenditures 2002-03 per pupil'!C11</f>
        <v>271.63115100105927</v>
      </c>
      <c r="N11" s="7">
        <f>'Expenditures 2002-03'!M11/'Expenditures 2002-03 per pupil'!C11</f>
        <v>54.288727338417146</v>
      </c>
      <c r="O11" s="7">
        <f>'Expenditures 2002-03'!N11/'Expenditures 2002-03 per pupil'!C11</f>
        <v>0</v>
      </c>
      <c r="P11" s="7">
        <f>'Expenditures 2002-03'!O11/'Expenditures 2002-03 per pupil'!C11</f>
        <v>456.24555638165128</v>
      </c>
      <c r="Q11" s="7">
        <f>'Expenditures 2002-03'!P11/'Expenditures 2002-03 per pupil'!C11</f>
        <v>180.72435564921759</v>
      </c>
      <c r="R11" s="7">
        <f>'Expenditures 2002-03'!Q11/'Expenditures 2002-03 per pupil'!C11</f>
        <v>0</v>
      </c>
      <c r="S11" s="7">
        <f>'Expenditures 2002-03'!R11/'Expenditures 2002-03 per pupil'!C11</f>
        <v>16.56395745457467</v>
      </c>
      <c r="T11" s="7">
        <f>'Expenditures 2002-03'!S11/'Expenditures 2002-03 per pupil'!C11</f>
        <v>26.292730135894036</v>
      </c>
      <c r="U11" s="7">
        <f>'Expenditures 2002-03'!T11/'Expenditures 2002-03 per pupil'!C11</f>
        <v>0</v>
      </c>
      <c r="V11" s="7">
        <f>'Expenditures 2002-03'!U11/'Expenditures 2002-03 per pupil'!C11</f>
        <v>0</v>
      </c>
      <c r="W11" s="7">
        <f>'Expenditures 2002-03'!V11/'Expenditures 2002-03 per pupil'!C11</f>
        <v>3.2379494643045388</v>
      </c>
      <c r="X11" s="7">
        <f>'Expenditures 2002-03'!W11/'Expenditures 2002-03 per pupil'!C11</f>
        <v>14.913961564413716</v>
      </c>
      <c r="Y11" s="7">
        <f>'Expenditures 2002-03'!X11/'Expenditures 2002-03 per pupil'!C11</f>
        <v>0</v>
      </c>
      <c r="Z11" s="7">
        <f>'Expenditures 2002-03'!Y11/'Expenditures 2002-03 per pupil'!C11</f>
        <v>479.26875282406314</v>
      </c>
      <c r="AA11" s="7">
        <f>'Expenditures 2002-03'!Z11/'Expenditures 2002-03 per pupil'!C11</f>
        <v>13.205975148708838</v>
      </c>
    </row>
    <row r="12" spans="1:27" x14ac:dyDescent="0.25">
      <c r="A12" s="20" t="s">
        <v>31</v>
      </c>
      <c r="B12" s="21" t="s">
        <v>401</v>
      </c>
      <c r="C12" s="29">
        <v>3704.2726000000002</v>
      </c>
      <c r="D12" s="7">
        <f>'Expenditures 2002-03'!C12/'Expenditures 2002-03 per pupil'!C12</f>
        <v>7172.1872655916304</v>
      </c>
      <c r="E12" s="7">
        <f>'Expenditures 2002-03'!D12/'Expenditures 2002-03 per pupil'!C12</f>
        <v>6633.8170576323137</v>
      </c>
      <c r="F12" s="7">
        <f>'Expenditures 2002-03'!E12/'Expenditures 2002-03 per pupil'!C12</f>
        <v>3946.7980596244452</v>
      </c>
      <c r="G12" s="7">
        <f>'Expenditures 2002-03'!F12/'Expenditures 2002-03 per pupil'!C12</f>
        <v>191.49232969517416</v>
      </c>
      <c r="H12" s="7">
        <f>'Expenditures 2002-03'!G12/'Expenditures 2002-03 per pupil'!C12</f>
        <v>212.90552968482933</v>
      </c>
      <c r="I12" s="7">
        <f>'Expenditures 2002-03'!H12/'Expenditures 2002-03 per pupil'!C12</f>
        <v>241.42928087959831</v>
      </c>
      <c r="J12" s="7">
        <f>'Expenditures 2002-03'!I12/'Expenditures 2002-03 per pupil'!C12</f>
        <v>335.97286009674343</v>
      </c>
      <c r="K12" s="7">
        <f>'Expenditures 2002-03'!J12/'Expenditures 2002-03 per pupil'!C12</f>
        <v>27.239137314030287</v>
      </c>
      <c r="L12" s="7">
        <f>'Expenditures 2002-03'!K12/'Expenditures 2002-03 per pupil'!C12</f>
        <v>615.17954699122311</v>
      </c>
      <c r="M12" s="7">
        <f>'Expenditures 2002-03'!L12/'Expenditures 2002-03 per pupil'!C12</f>
        <v>441.50052023709054</v>
      </c>
      <c r="N12" s="7">
        <f>'Expenditures 2002-03'!M12/'Expenditures 2002-03 per pupil'!C12</f>
        <v>79.856520278772138</v>
      </c>
      <c r="O12" s="7">
        <f>'Expenditures 2002-03'!N12/'Expenditures 2002-03 per pupil'!C12</f>
        <v>0</v>
      </c>
      <c r="P12" s="7">
        <f>'Expenditures 2002-03'!O12/'Expenditures 2002-03 per pupil'!C12</f>
        <v>467.27474646439356</v>
      </c>
      <c r="Q12" s="7">
        <f>'Expenditures 2002-03'!P12/'Expenditures 2002-03 per pupil'!C12</f>
        <v>74.168526366013126</v>
      </c>
      <c r="R12" s="7">
        <f>'Expenditures 2002-03'!Q12/'Expenditures 2002-03 per pupil'!C12</f>
        <v>0</v>
      </c>
      <c r="S12" s="7">
        <f>'Expenditures 2002-03'!R12/'Expenditures 2002-03 per pupil'!C12</f>
        <v>0</v>
      </c>
      <c r="T12" s="7">
        <f>'Expenditures 2002-03'!S12/'Expenditures 2002-03 per pupil'!C12</f>
        <v>0</v>
      </c>
      <c r="U12" s="7">
        <f>'Expenditures 2002-03'!T12/'Expenditures 2002-03 per pupil'!C12</f>
        <v>0</v>
      </c>
      <c r="V12" s="7">
        <f>'Expenditures 2002-03'!U12/'Expenditures 2002-03 per pupil'!C12</f>
        <v>0</v>
      </c>
      <c r="W12" s="7">
        <f>'Expenditures 2002-03'!V12/'Expenditures 2002-03 per pupil'!C12</f>
        <v>73.402799783147699</v>
      </c>
      <c r="X12" s="7">
        <f>'Expenditures 2002-03'!W12/'Expenditures 2002-03 per pupil'!C12</f>
        <v>-8.837643320310713</v>
      </c>
      <c r="Y12" s="7">
        <f>'Expenditures 2002-03'!X12/'Expenditures 2002-03 per pupil'!C12</f>
        <v>0</v>
      </c>
      <c r="Z12" s="7">
        <f>'Expenditures 2002-03'!Y12/'Expenditures 2002-03 per pupil'!C12</f>
        <v>473.80505149648002</v>
      </c>
      <c r="AA12" s="7">
        <f>'Expenditures 2002-03'!Z12/'Expenditures 2002-03 per pupil'!C12</f>
        <v>34.167733767757802</v>
      </c>
    </row>
    <row r="13" spans="1:27" x14ac:dyDescent="0.25">
      <c r="A13" s="20" t="s">
        <v>33</v>
      </c>
      <c r="B13" s="21" t="s">
        <v>402</v>
      </c>
      <c r="C13" s="29">
        <v>1718.5388999999998</v>
      </c>
      <c r="D13" s="7">
        <f>'Expenditures 2002-03'!C13/'Expenditures 2002-03 per pupil'!C13</f>
        <v>7046.134603063103</v>
      </c>
      <c r="E13" s="7">
        <f>'Expenditures 2002-03'!D13/'Expenditures 2002-03 per pupil'!C13</f>
        <v>6787.87401320971</v>
      </c>
      <c r="F13" s="7">
        <f>'Expenditures 2002-03'!E13/'Expenditures 2002-03 per pupil'!C13</f>
        <v>3880.0830577649426</v>
      </c>
      <c r="G13" s="7">
        <f>'Expenditures 2002-03'!F13/'Expenditures 2002-03 per pupil'!C13</f>
        <v>338.07919622884305</v>
      </c>
      <c r="H13" s="7">
        <f>'Expenditures 2002-03'!G13/'Expenditures 2002-03 per pupil'!C13</f>
        <v>212.71076261352013</v>
      </c>
      <c r="I13" s="7">
        <f>'Expenditures 2002-03'!H13/'Expenditures 2002-03 per pupil'!C13</f>
        <v>337.41557435796193</v>
      </c>
      <c r="J13" s="7">
        <f>'Expenditures 2002-03'!I13/'Expenditures 2002-03 per pupil'!C13</f>
        <v>265.53694536678807</v>
      </c>
      <c r="K13" s="7">
        <f>'Expenditures 2002-03'!J13/'Expenditures 2002-03 per pupil'!C13</f>
        <v>0</v>
      </c>
      <c r="L13" s="7">
        <f>'Expenditures 2002-03'!K13/'Expenditures 2002-03 per pupil'!C13</f>
        <v>618.57109548116728</v>
      </c>
      <c r="M13" s="7">
        <f>'Expenditures 2002-03'!L13/'Expenditures 2002-03 per pupil'!C13</f>
        <v>438.4487077947436</v>
      </c>
      <c r="N13" s="7">
        <f>'Expenditures 2002-03'!M13/'Expenditures 2002-03 per pupil'!C13</f>
        <v>21.850224047881607</v>
      </c>
      <c r="O13" s="7">
        <f>'Expenditures 2002-03'!N13/'Expenditures 2002-03 per pupil'!C13</f>
        <v>0</v>
      </c>
      <c r="P13" s="7">
        <f>'Expenditures 2002-03'!O13/'Expenditures 2002-03 per pupil'!C13</f>
        <v>521.3127500343461</v>
      </c>
      <c r="Q13" s="7">
        <f>'Expenditures 2002-03'!P13/'Expenditures 2002-03 per pupil'!C13</f>
        <v>153.86569951951628</v>
      </c>
      <c r="R13" s="7">
        <f>'Expenditures 2002-03'!Q13/'Expenditures 2002-03 per pupil'!C13</f>
        <v>0</v>
      </c>
      <c r="S13" s="7">
        <f>'Expenditures 2002-03'!R13/'Expenditures 2002-03 per pupil'!C13</f>
        <v>0</v>
      </c>
      <c r="T13" s="7">
        <f>'Expenditures 2002-03'!S13/'Expenditures 2002-03 per pupil'!C13</f>
        <v>0</v>
      </c>
      <c r="U13" s="7">
        <f>'Expenditures 2002-03'!T13/'Expenditures 2002-03 per pupil'!C13</f>
        <v>0</v>
      </c>
      <c r="V13" s="7">
        <f>'Expenditures 2002-03'!U13/'Expenditures 2002-03 per pupil'!C13</f>
        <v>0</v>
      </c>
      <c r="W13" s="7">
        <f>'Expenditures 2002-03'!V13/'Expenditures 2002-03 per pupil'!C13</f>
        <v>0</v>
      </c>
      <c r="X13" s="7">
        <f>'Expenditures 2002-03'!W13/'Expenditures 2002-03 per pupil'!C13</f>
        <v>8.2279545723404937</v>
      </c>
      <c r="Y13" s="7">
        <f>'Expenditures 2002-03'!X13/'Expenditures 2002-03 per pupil'!C13</f>
        <v>0</v>
      </c>
      <c r="Z13" s="7">
        <f>'Expenditures 2002-03'!Y13/'Expenditures 2002-03 per pupil'!C13</f>
        <v>250.03263528105185</v>
      </c>
      <c r="AA13" s="7">
        <f>'Expenditures 2002-03'!Z13/'Expenditures 2002-03 per pupil'!C13</f>
        <v>18.072416050634644</v>
      </c>
    </row>
    <row r="14" spans="1:27" x14ac:dyDescent="0.25">
      <c r="A14" s="20" t="s">
        <v>35</v>
      </c>
      <c r="B14" s="21" t="s">
        <v>403</v>
      </c>
      <c r="C14" s="29">
        <v>932.39260000000013</v>
      </c>
      <c r="D14" s="7">
        <f>'Expenditures 2002-03'!C14/'Expenditures 2002-03 per pupil'!C14</f>
        <v>6787.7344479138928</v>
      </c>
      <c r="E14" s="7">
        <f>'Expenditures 2002-03'!D14/'Expenditures 2002-03 per pupil'!C14</f>
        <v>5967.5437149544077</v>
      </c>
      <c r="F14" s="7">
        <f>'Expenditures 2002-03'!E14/'Expenditures 2002-03 per pupil'!C14</f>
        <v>3748.8759670550789</v>
      </c>
      <c r="G14" s="7">
        <f>'Expenditures 2002-03'!F14/'Expenditures 2002-03 per pupil'!C14</f>
        <v>205.14128919513087</v>
      </c>
      <c r="H14" s="7">
        <f>'Expenditures 2002-03'!G14/'Expenditures 2002-03 per pupil'!C14</f>
        <v>179.56970057462914</v>
      </c>
      <c r="I14" s="7">
        <f>'Expenditures 2002-03'!H14/'Expenditures 2002-03 per pupil'!C14</f>
        <v>288.16259374001891</v>
      </c>
      <c r="J14" s="7">
        <f>'Expenditures 2002-03'!I14/'Expenditures 2002-03 per pupil'!C14</f>
        <v>323.96942017772335</v>
      </c>
      <c r="K14" s="7">
        <f>'Expenditures 2002-03'!J14/'Expenditures 2002-03 per pupil'!C14</f>
        <v>145.81738422205407</v>
      </c>
      <c r="L14" s="7">
        <f>'Expenditures 2002-03'!K14/'Expenditures 2002-03 per pupil'!C14</f>
        <v>547.66778500816065</v>
      </c>
      <c r="M14" s="7">
        <f>'Expenditures 2002-03'!L14/'Expenditures 2002-03 per pupil'!C14</f>
        <v>111.12638603094875</v>
      </c>
      <c r="N14" s="7">
        <f>'Expenditures 2002-03'!M14/'Expenditures 2002-03 per pupil'!C14</f>
        <v>100.14373773451224</v>
      </c>
      <c r="O14" s="7">
        <f>'Expenditures 2002-03'!N14/'Expenditures 2002-03 per pupil'!C14</f>
        <v>0</v>
      </c>
      <c r="P14" s="7">
        <f>'Expenditures 2002-03'!O14/'Expenditures 2002-03 per pupil'!C14</f>
        <v>317.06945121615075</v>
      </c>
      <c r="Q14" s="7">
        <f>'Expenditures 2002-03'!P14/'Expenditures 2002-03 per pupil'!C14</f>
        <v>0</v>
      </c>
      <c r="R14" s="7">
        <f>'Expenditures 2002-03'!Q14/'Expenditures 2002-03 per pupil'!C14</f>
        <v>0</v>
      </c>
      <c r="S14" s="7">
        <f>'Expenditures 2002-03'!R14/'Expenditures 2002-03 per pupil'!C14</f>
        <v>0</v>
      </c>
      <c r="T14" s="7">
        <f>'Expenditures 2002-03'!S14/'Expenditures 2002-03 per pupil'!C14</f>
        <v>215.2801298508804</v>
      </c>
      <c r="U14" s="7">
        <f>'Expenditures 2002-03'!T14/'Expenditures 2002-03 per pupil'!C14</f>
        <v>0</v>
      </c>
      <c r="V14" s="7">
        <f>'Expenditures 2002-03'!U14/'Expenditures 2002-03 per pupil'!C14</f>
        <v>0</v>
      </c>
      <c r="W14" s="7">
        <f>'Expenditures 2002-03'!V14/'Expenditures 2002-03 per pupil'!C14</f>
        <v>0</v>
      </c>
      <c r="X14" s="7">
        <f>'Expenditures 2002-03'!W14/'Expenditures 2002-03 per pupil'!C14</f>
        <v>0</v>
      </c>
      <c r="Y14" s="7">
        <f>'Expenditures 2002-03'!X14/'Expenditures 2002-03 per pupil'!C14</f>
        <v>0</v>
      </c>
      <c r="Z14" s="7">
        <f>'Expenditures 2002-03'!Y14/'Expenditures 2002-03 per pupil'!C14</f>
        <v>604.91060310860462</v>
      </c>
      <c r="AA14" s="7">
        <f>'Expenditures 2002-03'!Z14/'Expenditures 2002-03 per pupil'!C14</f>
        <v>8.0019940098194677</v>
      </c>
    </row>
    <row r="15" spans="1:27" x14ac:dyDescent="0.25">
      <c r="A15" s="20" t="s">
        <v>37</v>
      </c>
      <c r="B15" s="21" t="s">
        <v>404</v>
      </c>
      <c r="C15" s="29">
        <v>2727.5155</v>
      </c>
      <c r="D15" s="7">
        <f>'Expenditures 2002-03'!C15/'Expenditures 2002-03 per pupil'!C15</f>
        <v>8104.1652778875132</v>
      </c>
      <c r="E15" s="7">
        <f>'Expenditures 2002-03'!D15/'Expenditures 2002-03 per pupil'!C15</f>
        <v>7707.027813407477</v>
      </c>
      <c r="F15" s="7">
        <f>'Expenditures 2002-03'!E15/'Expenditures 2002-03 per pupil'!C15</f>
        <v>4273.6058805165358</v>
      </c>
      <c r="G15" s="7">
        <f>'Expenditures 2002-03'!F15/'Expenditures 2002-03 per pupil'!C15</f>
        <v>362.60303195343897</v>
      </c>
      <c r="H15" s="7">
        <f>'Expenditures 2002-03'!G15/'Expenditures 2002-03 per pupil'!C15</f>
        <v>442.45934074435138</v>
      </c>
      <c r="I15" s="7">
        <f>'Expenditures 2002-03'!H15/'Expenditures 2002-03 per pupil'!C15</f>
        <v>302.95213721058599</v>
      </c>
      <c r="J15" s="7">
        <f>'Expenditures 2002-03'!I15/'Expenditures 2002-03 per pupil'!C15</f>
        <v>354.35791290645278</v>
      </c>
      <c r="K15" s="7">
        <f>'Expenditures 2002-03'!J15/'Expenditures 2002-03 per pupil'!C15</f>
        <v>41.188268224323565</v>
      </c>
      <c r="L15" s="7">
        <f>'Expenditures 2002-03'!K15/'Expenditures 2002-03 per pupil'!C15</f>
        <v>704.50617420872584</v>
      </c>
      <c r="M15" s="7">
        <f>'Expenditures 2002-03'!L15/'Expenditures 2002-03 per pupil'!C15</f>
        <v>423.84088009765668</v>
      </c>
      <c r="N15" s="7">
        <f>'Expenditures 2002-03'!M15/'Expenditures 2002-03 per pupil'!C15</f>
        <v>8.8067510523771535</v>
      </c>
      <c r="O15" s="7">
        <f>'Expenditures 2002-03'!N15/'Expenditures 2002-03 per pupil'!C15</f>
        <v>0</v>
      </c>
      <c r="P15" s="7">
        <f>'Expenditures 2002-03'!O15/'Expenditures 2002-03 per pupil'!C15</f>
        <v>569.40355059393801</v>
      </c>
      <c r="Q15" s="7">
        <f>'Expenditures 2002-03'!P15/'Expenditures 2002-03 per pupil'!C15</f>
        <v>223.30388589909023</v>
      </c>
      <c r="R15" s="7">
        <f>'Expenditures 2002-03'!Q15/'Expenditures 2002-03 per pupil'!C15</f>
        <v>0</v>
      </c>
      <c r="S15" s="7">
        <f>'Expenditures 2002-03'!R15/'Expenditures 2002-03 per pupil'!C15</f>
        <v>0</v>
      </c>
      <c r="T15" s="7">
        <f>'Expenditures 2002-03'!S15/'Expenditures 2002-03 per pupil'!C15</f>
        <v>0</v>
      </c>
      <c r="U15" s="7">
        <f>'Expenditures 2002-03'!T15/'Expenditures 2002-03 per pupil'!C15</f>
        <v>0</v>
      </c>
      <c r="V15" s="7">
        <f>'Expenditures 2002-03'!U15/'Expenditures 2002-03 per pupil'!C15</f>
        <v>0</v>
      </c>
      <c r="W15" s="7">
        <f>'Expenditures 2002-03'!V15/'Expenditures 2002-03 per pupil'!C15</f>
        <v>0</v>
      </c>
      <c r="X15" s="7">
        <f>'Expenditures 2002-03'!W15/'Expenditures 2002-03 per pupil'!C15</f>
        <v>93.317471523076591</v>
      </c>
      <c r="Y15" s="7">
        <f>'Expenditures 2002-03'!X15/'Expenditures 2002-03 per pupil'!C15</f>
        <v>0</v>
      </c>
      <c r="Z15" s="7">
        <f>'Expenditures 2002-03'!Y15/'Expenditures 2002-03 per pupil'!C15</f>
        <v>303.81999295696028</v>
      </c>
      <c r="AA15" s="7">
        <f>'Expenditures 2002-03'!Z15/'Expenditures 2002-03 per pupil'!C15</f>
        <v>449.25543411210674</v>
      </c>
    </row>
    <row r="16" spans="1:27" x14ac:dyDescent="0.25">
      <c r="A16" s="20" t="s">
        <v>39</v>
      </c>
      <c r="B16" s="21" t="s">
        <v>405</v>
      </c>
      <c r="C16" s="29">
        <v>774.18240000000003</v>
      </c>
      <c r="D16" s="7">
        <f>'Expenditures 2002-03'!C16/'Expenditures 2002-03 per pupil'!C16</f>
        <v>7323.8676053601839</v>
      </c>
      <c r="E16" s="7">
        <f>'Expenditures 2002-03'!D16/'Expenditures 2002-03 per pupil'!C16</f>
        <v>6946.3320013474868</v>
      </c>
      <c r="F16" s="7">
        <f>'Expenditures 2002-03'!E16/'Expenditures 2002-03 per pupil'!C16</f>
        <v>3746.3966501950963</v>
      </c>
      <c r="G16" s="7">
        <f>'Expenditures 2002-03'!F16/'Expenditures 2002-03 per pupil'!C16</f>
        <v>357.33554521518442</v>
      </c>
      <c r="H16" s="7">
        <f>'Expenditures 2002-03'!G16/'Expenditures 2002-03 per pupil'!C16</f>
        <v>319.66615360927864</v>
      </c>
      <c r="I16" s="7">
        <f>'Expenditures 2002-03'!H16/'Expenditures 2002-03 per pupil'!C16</f>
        <v>663.43924894185136</v>
      </c>
      <c r="J16" s="7">
        <f>'Expenditures 2002-03'!I16/'Expenditures 2002-03 per pupil'!C16</f>
        <v>506.85346243985913</v>
      </c>
      <c r="K16" s="7">
        <f>'Expenditures 2002-03'!J16/'Expenditures 2002-03 per pupil'!C16</f>
        <v>0</v>
      </c>
      <c r="L16" s="7">
        <f>'Expenditures 2002-03'!K16/'Expenditures 2002-03 per pupil'!C16</f>
        <v>657.73205384157529</v>
      </c>
      <c r="M16" s="7">
        <f>'Expenditures 2002-03'!L16/'Expenditures 2002-03 per pupil'!C16</f>
        <v>104.54538878693185</v>
      </c>
      <c r="N16" s="7">
        <f>'Expenditures 2002-03'!M16/'Expenditures 2002-03 per pupil'!C16</f>
        <v>61.788978927963228</v>
      </c>
      <c r="O16" s="7">
        <f>'Expenditures 2002-03'!N16/'Expenditures 2002-03 per pupil'!C16</f>
        <v>0</v>
      </c>
      <c r="P16" s="7">
        <f>'Expenditures 2002-03'!O16/'Expenditures 2002-03 per pupil'!C16</f>
        <v>388.26616311608223</v>
      </c>
      <c r="Q16" s="7">
        <f>'Expenditures 2002-03'!P16/'Expenditures 2002-03 per pupil'!C16</f>
        <v>140.30835627366366</v>
      </c>
      <c r="R16" s="7">
        <f>'Expenditures 2002-03'!Q16/'Expenditures 2002-03 per pupil'!C16</f>
        <v>0</v>
      </c>
      <c r="S16" s="7">
        <f>'Expenditures 2002-03'!R16/'Expenditures 2002-03 per pupil'!C16</f>
        <v>0</v>
      </c>
      <c r="T16" s="7">
        <f>'Expenditures 2002-03'!S16/'Expenditures 2002-03 per pupil'!C16</f>
        <v>1.4208537936279615</v>
      </c>
      <c r="U16" s="7">
        <f>'Expenditures 2002-03'!T16/'Expenditures 2002-03 per pupil'!C16</f>
        <v>0</v>
      </c>
      <c r="V16" s="7">
        <f>'Expenditures 2002-03'!U16/'Expenditures 2002-03 per pupil'!C16</f>
        <v>0</v>
      </c>
      <c r="W16" s="7">
        <f>'Expenditures 2002-03'!V16/'Expenditures 2002-03 per pupil'!C16</f>
        <v>0</v>
      </c>
      <c r="X16" s="7">
        <f>'Expenditures 2002-03'!W16/'Expenditures 2002-03 per pupil'!C16</f>
        <v>0</v>
      </c>
      <c r="Y16" s="7">
        <f>'Expenditures 2002-03'!X16/'Expenditures 2002-03 per pupil'!C16</f>
        <v>0</v>
      </c>
      <c r="Z16" s="7">
        <f>'Expenditures 2002-03'!Y16/'Expenditures 2002-03 per pupil'!C16</f>
        <v>376.11475021906978</v>
      </c>
      <c r="AA16" s="7">
        <f>'Expenditures 2002-03'!Z16/'Expenditures 2002-03 per pupil'!C16</f>
        <v>43.182614329646348</v>
      </c>
    </row>
    <row r="17" spans="1:27" x14ac:dyDescent="0.25">
      <c r="A17" s="20" t="s">
        <v>41</v>
      </c>
      <c r="B17" s="21" t="s">
        <v>406</v>
      </c>
      <c r="C17" s="29">
        <v>961.79750000000001</v>
      </c>
      <c r="D17" s="7">
        <f>'Expenditures 2002-03'!C17/'Expenditures 2002-03 per pupil'!C17</f>
        <v>7354.4721627993422</v>
      </c>
      <c r="E17" s="7">
        <f>'Expenditures 2002-03'!D17/'Expenditures 2002-03 per pupil'!C17</f>
        <v>7000.0689854153288</v>
      </c>
      <c r="F17" s="7">
        <f>'Expenditures 2002-03'!E17/'Expenditures 2002-03 per pupil'!C17</f>
        <v>4072.2148477200244</v>
      </c>
      <c r="G17" s="7">
        <f>'Expenditures 2002-03'!F17/'Expenditures 2002-03 per pupil'!C17</f>
        <v>364.89136226700526</v>
      </c>
      <c r="H17" s="7">
        <f>'Expenditures 2002-03'!G17/'Expenditures 2002-03 per pupil'!C17</f>
        <v>547.49577743755822</v>
      </c>
      <c r="I17" s="7">
        <f>'Expenditures 2002-03'!H17/'Expenditures 2002-03 per pupil'!C17</f>
        <v>356.70766455516883</v>
      </c>
      <c r="J17" s="7">
        <f>'Expenditures 2002-03'!I17/'Expenditures 2002-03 per pupil'!C17</f>
        <v>281.08362727081328</v>
      </c>
      <c r="K17" s="7">
        <f>'Expenditures 2002-03'!J17/'Expenditures 2002-03 per pupil'!C17</f>
        <v>79.739311029608629</v>
      </c>
      <c r="L17" s="7">
        <f>'Expenditures 2002-03'!K17/'Expenditures 2002-03 per pupil'!C17</f>
        <v>558.36548753765737</v>
      </c>
      <c r="M17" s="7">
        <f>'Expenditures 2002-03'!L17/'Expenditures 2002-03 per pupil'!C17</f>
        <v>267.66881802042531</v>
      </c>
      <c r="N17" s="7">
        <f>'Expenditures 2002-03'!M17/'Expenditures 2002-03 per pupil'!C17</f>
        <v>67.432624850865182</v>
      </c>
      <c r="O17" s="7">
        <f>'Expenditures 2002-03'!N17/'Expenditures 2002-03 per pupil'!C17</f>
        <v>0</v>
      </c>
      <c r="P17" s="7">
        <f>'Expenditures 2002-03'!O17/'Expenditures 2002-03 per pupil'!C17</f>
        <v>324.39975150694403</v>
      </c>
      <c r="Q17" s="7">
        <f>'Expenditures 2002-03'!P17/'Expenditures 2002-03 per pupil'!C17</f>
        <v>80.06971321925873</v>
      </c>
      <c r="R17" s="7">
        <f>'Expenditures 2002-03'!Q17/'Expenditures 2002-03 per pupil'!C17</f>
        <v>0</v>
      </c>
      <c r="S17" s="7">
        <f>'Expenditures 2002-03'!R17/'Expenditures 2002-03 per pupil'!C17</f>
        <v>0</v>
      </c>
      <c r="T17" s="7">
        <f>'Expenditures 2002-03'!S17/'Expenditures 2002-03 per pupil'!C17</f>
        <v>0</v>
      </c>
      <c r="U17" s="7">
        <f>'Expenditures 2002-03'!T17/'Expenditures 2002-03 per pupil'!C17</f>
        <v>0</v>
      </c>
      <c r="V17" s="7">
        <f>'Expenditures 2002-03'!U17/'Expenditures 2002-03 per pupil'!C17</f>
        <v>0</v>
      </c>
      <c r="W17" s="7">
        <f>'Expenditures 2002-03'!V17/'Expenditures 2002-03 per pupil'!C17</f>
        <v>0</v>
      </c>
      <c r="X17" s="7">
        <f>'Expenditures 2002-03'!W17/'Expenditures 2002-03 per pupil'!C17</f>
        <v>0</v>
      </c>
      <c r="Y17" s="7">
        <f>'Expenditures 2002-03'!X17/'Expenditures 2002-03 per pupil'!C17</f>
        <v>0</v>
      </c>
      <c r="Z17" s="7">
        <f>'Expenditures 2002-03'!Y17/'Expenditures 2002-03 per pupil'!C17</f>
        <v>354.40317738401279</v>
      </c>
      <c r="AA17" s="7">
        <f>'Expenditures 2002-03'!Z17/'Expenditures 2002-03 per pupil'!C17</f>
        <v>12.903672550614864</v>
      </c>
    </row>
    <row r="18" spans="1:27" x14ac:dyDescent="0.25">
      <c r="A18" s="20" t="s">
        <v>43</v>
      </c>
      <c r="B18" s="21" t="s">
        <v>407</v>
      </c>
      <c r="C18" s="29">
        <v>13135.4076</v>
      </c>
      <c r="D18" s="7">
        <f>'Expenditures 2002-03'!C18/'Expenditures 2002-03 per pupil'!C18</f>
        <v>6497.5492781815155</v>
      </c>
      <c r="E18" s="7">
        <f>'Expenditures 2002-03'!D18/'Expenditures 2002-03 per pupil'!C18</f>
        <v>5807.3874015146657</v>
      </c>
      <c r="F18" s="7">
        <f>'Expenditures 2002-03'!E18/'Expenditures 2002-03 per pupil'!C18</f>
        <v>3480.2352901481336</v>
      </c>
      <c r="G18" s="7">
        <f>'Expenditures 2002-03'!F18/'Expenditures 2002-03 per pupil'!C18</f>
        <v>244.66114397546369</v>
      </c>
      <c r="H18" s="7">
        <f>'Expenditures 2002-03'!G18/'Expenditures 2002-03 per pupil'!C18</f>
        <v>199.05792264870411</v>
      </c>
      <c r="I18" s="7">
        <f>'Expenditures 2002-03'!H18/'Expenditures 2002-03 per pupil'!C18</f>
        <v>135.81842408910097</v>
      </c>
      <c r="J18" s="7">
        <f>'Expenditures 2002-03'!I18/'Expenditures 2002-03 per pupil'!C18</f>
        <v>351.03814441205463</v>
      </c>
      <c r="K18" s="7">
        <f>'Expenditures 2002-03'!J18/'Expenditures 2002-03 per pupil'!C18</f>
        <v>50.940187802013845</v>
      </c>
      <c r="L18" s="7">
        <f>'Expenditures 2002-03'!K18/'Expenditures 2002-03 per pupil'!C18</f>
        <v>546.57966609273706</v>
      </c>
      <c r="M18" s="7">
        <f>'Expenditures 2002-03'!L18/'Expenditures 2002-03 per pupil'!C18</f>
        <v>357.3558912629403</v>
      </c>
      <c r="N18" s="7">
        <f>'Expenditures 2002-03'!M18/'Expenditures 2002-03 per pupil'!C18</f>
        <v>74.71174172014274</v>
      </c>
      <c r="O18" s="7">
        <f>'Expenditures 2002-03'!N18/'Expenditures 2002-03 per pupil'!C18</f>
        <v>0</v>
      </c>
      <c r="P18" s="7">
        <f>'Expenditures 2002-03'!O18/'Expenditures 2002-03 per pupil'!C18</f>
        <v>333.30237883139608</v>
      </c>
      <c r="Q18" s="7">
        <f>'Expenditures 2002-03'!P18/'Expenditures 2002-03 per pupil'!C18</f>
        <v>33.686610531979227</v>
      </c>
      <c r="R18" s="7">
        <f>'Expenditures 2002-03'!Q18/'Expenditures 2002-03 per pupil'!C18</f>
        <v>0</v>
      </c>
      <c r="S18" s="7">
        <f>'Expenditures 2002-03'!R18/'Expenditures 2002-03 per pupil'!C18</f>
        <v>0</v>
      </c>
      <c r="T18" s="7">
        <f>'Expenditures 2002-03'!S18/'Expenditures 2002-03 per pupil'!C18</f>
        <v>9.065934124495687</v>
      </c>
      <c r="U18" s="7">
        <f>'Expenditures 2002-03'!T18/'Expenditures 2002-03 per pupil'!C18</f>
        <v>0.93040812833246234</v>
      </c>
      <c r="V18" s="7">
        <f>'Expenditures 2002-03'!U18/'Expenditures 2002-03 per pupil'!C18</f>
        <v>0</v>
      </c>
      <c r="W18" s="7">
        <f>'Expenditures 2002-03'!V18/'Expenditures 2002-03 per pupil'!C18</f>
        <v>5.5017592297630724</v>
      </c>
      <c r="X18" s="7">
        <f>'Expenditures 2002-03'!W18/'Expenditures 2002-03 per pupil'!C18</f>
        <v>-0.25508991437768552</v>
      </c>
      <c r="Y18" s="7">
        <f>'Expenditures 2002-03'!X18/'Expenditures 2002-03 per pupil'!C18</f>
        <v>0</v>
      </c>
      <c r="Z18" s="7">
        <f>'Expenditures 2002-03'!Y18/'Expenditures 2002-03 per pupil'!C18</f>
        <v>674.91886509863616</v>
      </c>
      <c r="AA18" s="7">
        <f>'Expenditures 2002-03'!Z18/'Expenditures 2002-03 per pupil'!C18</f>
        <v>106.17639836315395</v>
      </c>
    </row>
    <row r="19" spans="1:27" x14ac:dyDescent="0.25">
      <c r="A19" s="20" t="s">
        <v>45</v>
      </c>
      <c r="B19" s="21" t="s">
        <v>408</v>
      </c>
      <c r="C19" s="29">
        <v>2427.2523999999999</v>
      </c>
      <c r="D19" s="7">
        <f>'Expenditures 2002-03'!C19/'Expenditures 2002-03 per pupil'!C19</f>
        <v>7697.1232781559929</v>
      </c>
      <c r="E19" s="7">
        <f>'Expenditures 2002-03'!D19/'Expenditures 2002-03 per pupil'!C19</f>
        <v>7358.1736823084411</v>
      </c>
      <c r="F19" s="7">
        <f>'Expenditures 2002-03'!E19/'Expenditures 2002-03 per pupil'!C19</f>
        <v>4771.4926638861289</v>
      </c>
      <c r="G19" s="7">
        <f>'Expenditures 2002-03'!F19/'Expenditures 2002-03 per pupil'!C19</f>
        <v>147.71587001005747</v>
      </c>
      <c r="H19" s="7">
        <f>'Expenditures 2002-03'!G19/'Expenditures 2002-03 per pupil'!C19</f>
        <v>254.17172519841779</v>
      </c>
      <c r="I19" s="7">
        <f>'Expenditures 2002-03'!H19/'Expenditures 2002-03 per pupil'!C19</f>
        <v>249.66104472695136</v>
      </c>
      <c r="J19" s="7">
        <f>'Expenditures 2002-03'!I19/'Expenditures 2002-03 per pupil'!C19</f>
        <v>354.77357031349521</v>
      </c>
      <c r="K19" s="7">
        <f>'Expenditures 2002-03'!J19/'Expenditures 2002-03 per pupil'!C19</f>
        <v>44.697716644548379</v>
      </c>
      <c r="L19" s="7">
        <f>'Expenditures 2002-03'!K19/'Expenditures 2002-03 per pupil'!C19</f>
        <v>604.34212774905484</v>
      </c>
      <c r="M19" s="7">
        <f>'Expenditures 2002-03'!L19/'Expenditures 2002-03 per pupil'!C19</f>
        <v>410.4559377508495</v>
      </c>
      <c r="N19" s="7">
        <f>'Expenditures 2002-03'!M19/'Expenditures 2002-03 per pupil'!C19</f>
        <v>58.442653100270917</v>
      </c>
      <c r="O19" s="7">
        <f>'Expenditures 2002-03'!N19/'Expenditures 2002-03 per pupil'!C19</f>
        <v>0</v>
      </c>
      <c r="P19" s="7">
        <f>'Expenditures 2002-03'!O19/'Expenditures 2002-03 per pupil'!C19</f>
        <v>388.56004427063294</v>
      </c>
      <c r="Q19" s="7">
        <f>'Expenditures 2002-03'!P19/'Expenditures 2002-03 per pupil'!C19</f>
        <v>73.860328658033268</v>
      </c>
      <c r="R19" s="7">
        <f>'Expenditures 2002-03'!Q19/'Expenditures 2002-03 per pupil'!C19</f>
        <v>0</v>
      </c>
      <c r="S19" s="7">
        <f>'Expenditures 2002-03'!R19/'Expenditures 2002-03 per pupil'!C19</f>
        <v>0</v>
      </c>
      <c r="T19" s="7">
        <f>'Expenditures 2002-03'!S19/'Expenditures 2002-03 per pupil'!C19</f>
        <v>0</v>
      </c>
      <c r="U19" s="7">
        <f>'Expenditures 2002-03'!T19/'Expenditures 2002-03 per pupil'!C19</f>
        <v>0</v>
      </c>
      <c r="V19" s="7">
        <f>'Expenditures 2002-03'!U19/'Expenditures 2002-03 per pupil'!C19</f>
        <v>0</v>
      </c>
      <c r="W19" s="7">
        <f>'Expenditures 2002-03'!V19/'Expenditures 2002-03 per pupil'!C19</f>
        <v>0</v>
      </c>
      <c r="X19" s="7">
        <f>'Expenditures 2002-03'!W19/'Expenditures 2002-03 per pupil'!C19</f>
        <v>0</v>
      </c>
      <c r="Y19" s="7">
        <f>'Expenditures 2002-03'!X19/'Expenditures 2002-03 per pupil'!C19</f>
        <v>0</v>
      </c>
      <c r="Z19" s="7">
        <f>'Expenditures 2002-03'!Y19/'Expenditures 2002-03 per pupil'!C19</f>
        <v>338.94959584755173</v>
      </c>
      <c r="AA19" s="7">
        <f>'Expenditures 2002-03'!Z19/'Expenditures 2002-03 per pupil'!C19</f>
        <v>61.749243712767573</v>
      </c>
    </row>
    <row r="20" spans="1:27" x14ac:dyDescent="0.25">
      <c r="A20" s="20" t="s">
        <v>47</v>
      </c>
      <c r="B20" s="21" t="s">
        <v>409</v>
      </c>
      <c r="C20" s="29">
        <v>3182.4244000000008</v>
      </c>
      <c r="D20" s="7">
        <f>'Expenditures 2002-03'!C20/'Expenditures 2002-03 per pupil'!C20</f>
        <v>8166.3309048284054</v>
      </c>
      <c r="E20" s="7">
        <f>'Expenditures 2002-03'!D20/'Expenditures 2002-03 per pupil'!C20</f>
        <v>7681.4403163826901</v>
      </c>
      <c r="F20" s="7">
        <f>'Expenditures 2002-03'!E20/'Expenditures 2002-03 per pupil'!C20</f>
        <v>4462.2496012788224</v>
      </c>
      <c r="G20" s="7">
        <f>'Expenditures 2002-03'!F20/'Expenditures 2002-03 per pupil'!C20</f>
        <v>206.45341017370274</v>
      </c>
      <c r="H20" s="7">
        <f>'Expenditures 2002-03'!G20/'Expenditures 2002-03 per pupil'!C20</f>
        <v>189.01893474672951</v>
      </c>
      <c r="I20" s="7">
        <f>'Expenditures 2002-03'!H20/'Expenditures 2002-03 per pupil'!C20</f>
        <v>258.99117980618792</v>
      </c>
      <c r="J20" s="7">
        <f>'Expenditures 2002-03'!I20/'Expenditures 2002-03 per pupil'!C20</f>
        <v>322.77656619274279</v>
      </c>
      <c r="K20" s="7">
        <f>'Expenditures 2002-03'!J20/'Expenditures 2002-03 per pupil'!C20</f>
        <v>66.744564301354629</v>
      </c>
      <c r="L20" s="7">
        <f>'Expenditures 2002-03'!K20/'Expenditures 2002-03 per pupil'!C20</f>
        <v>1212.5692663744028</v>
      </c>
      <c r="M20" s="7">
        <f>'Expenditures 2002-03'!L20/'Expenditures 2002-03 per pupil'!C20</f>
        <v>212.92263219198543</v>
      </c>
      <c r="N20" s="7">
        <f>'Expenditures 2002-03'!M20/'Expenditures 2002-03 per pupil'!C20</f>
        <v>138.22532594961248</v>
      </c>
      <c r="O20" s="7">
        <f>'Expenditures 2002-03'!N20/'Expenditures 2002-03 per pupil'!C20</f>
        <v>0</v>
      </c>
      <c r="P20" s="7">
        <f>'Expenditures 2002-03'!O20/'Expenditures 2002-03 per pupil'!C20</f>
        <v>506.15561833927603</v>
      </c>
      <c r="Q20" s="7">
        <f>'Expenditures 2002-03'!P20/'Expenditures 2002-03 per pupil'!C20</f>
        <v>105.33321702787345</v>
      </c>
      <c r="R20" s="7">
        <f>'Expenditures 2002-03'!Q20/'Expenditures 2002-03 per pupil'!C20</f>
        <v>0</v>
      </c>
      <c r="S20" s="7">
        <f>'Expenditures 2002-03'!R20/'Expenditures 2002-03 per pupil'!C20</f>
        <v>0</v>
      </c>
      <c r="T20" s="7">
        <f>'Expenditures 2002-03'!S20/'Expenditures 2002-03 per pupil'!C20</f>
        <v>0</v>
      </c>
      <c r="U20" s="7">
        <f>'Expenditures 2002-03'!T20/'Expenditures 2002-03 per pupil'!C20</f>
        <v>0</v>
      </c>
      <c r="V20" s="7">
        <f>'Expenditures 2002-03'!U20/'Expenditures 2002-03 per pupil'!C20</f>
        <v>0</v>
      </c>
      <c r="W20" s="7">
        <f>'Expenditures 2002-03'!V20/'Expenditures 2002-03 per pupil'!C20</f>
        <v>1.1953622527529637</v>
      </c>
      <c r="X20" s="7">
        <f>'Expenditures 2002-03'!W20/'Expenditures 2002-03 per pupil'!C20</f>
        <v>92.13478252617719</v>
      </c>
      <c r="Y20" s="7">
        <f>'Expenditures 2002-03'!X20/'Expenditures 2002-03 per pupil'!C20</f>
        <v>0</v>
      </c>
      <c r="Z20" s="7">
        <f>'Expenditures 2002-03'!Y20/'Expenditures 2002-03 per pupil'!C20</f>
        <v>391.56044366678424</v>
      </c>
      <c r="AA20" s="7">
        <f>'Expenditures 2002-03'!Z20/'Expenditures 2002-03 per pupil'!C20</f>
        <v>521.46320585023147</v>
      </c>
    </row>
    <row r="21" spans="1:27" x14ac:dyDescent="0.25">
      <c r="A21" s="20" t="s">
        <v>49</v>
      </c>
      <c r="B21" s="21" t="s">
        <v>410</v>
      </c>
      <c r="C21" s="29">
        <v>3117.8038000000001</v>
      </c>
      <c r="D21" s="7">
        <f>'Expenditures 2002-03'!C21/'Expenditures 2002-03 per pupil'!C21</f>
        <v>7884.0383798364728</v>
      </c>
      <c r="E21" s="7">
        <f>'Expenditures 2002-03'!D21/'Expenditures 2002-03 per pupil'!C21</f>
        <v>7434.8211712359825</v>
      </c>
      <c r="F21" s="7">
        <f>'Expenditures 2002-03'!E21/'Expenditures 2002-03 per pupil'!C21</f>
        <v>4722.392104981077</v>
      </c>
      <c r="G21" s="7">
        <f>'Expenditures 2002-03'!F21/'Expenditures 2002-03 per pupil'!C21</f>
        <v>364.68156527360702</v>
      </c>
      <c r="H21" s="7">
        <f>'Expenditures 2002-03'!G21/'Expenditures 2002-03 per pupil'!C21</f>
        <v>243.24360949204049</v>
      </c>
      <c r="I21" s="7">
        <f>'Expenditures 2002-03'!H21/'Expenditures 2002-03 per pupil'!C21</f>
        <v>239.03192048197516</v>
      </c>
      <c r="J21" s="7">
        <f>'Expenditures 2002-03'!I21/'Expenditures 2002-03 per pupil'!C21</f>
        <v>368.30634435688347</v>
      </c>
      <c r="K21" s="7">
        <f>'Expenditures 2002-03'!J21/'Expenditures 2002-03 per pupil'!C21</f>
        <v>94.004061448638936</v>
      </c>
      <c r="L21" s="7">
        <f>'Expenditures 2002-03'!K21/'Expenditures 2002-03 per pupil'!C21</f>
        <v>587.21798979140374</v>
      </c>
      <c r="M21" s="7">
        <f>'Expenditures 2002-03'!L21/'Expenditures 2002-03 per pupil'!C21</f>
        <v>294.61142808280624</v>
      </c>
      <c r="N21" s="7">
        <f>'Expenditures 2002-03'!M21/'Expenditures 2002-03 per pupil'!C21</f>
        <v>6.6625359812570624</v>
      </c>
      <c r="O21" s="7">
        <f>'Expenditures 2002-03'!N21/'Expenditures 2002-03 per pupil'!C21</f>
        <v>0</v>
      </c>
      <c r="P21" s="7">
        <f>'Expenditures 2002-03'!O21/'Expenditures 2002-03 per pupil'!C21</f>
        <v>400.95899876701668</v>
      </c>
      <c r="Q21" s="7">
        <f>'Expenditures 2002-03'!P21/'Expenditures 2002-03 per pupil'!C21</f>
        <v>113.71061257927775</v>
      </c>
      <c r="R21" s="7">
        <f>'Expenditures 2002-03'!Q21/'Expenditures 2002-03 per pupil'!C21</f>
        <v>0</v>
      </c>
      <c r="S21" s="7">
        <f>'Expenditures 2002-03'!R21/'Expenditures 2002-03 per pupil'!C21</f>
        <v>0</v>
      </c>
      <c r="T21" s="7">
        <f>'Expenditures 2002-03'!S21/'Expenditures 2002-03 per pupil'!C21</f>
        <v>0</v>
      </c>
      <c r="U21" s="7">
        <f>'Expenditures 2002-03'!T21/'Expenditures 2002-03 per pupil'!C21</f>
        <v>0</v>
      </c>
      <c r="V21" s="7">
        <f>'Expenditures 2002-03'!U21/'Expenditures 2002-03 per pupil'!C21</f>
        <v>0</v>
      </c>
      <c r="W21" s="7">
        <f>'Expenditures 2002-03'!V21/'Expenditures 2002-03 per pupil'!C21</f>
        <v>0</v>
      </c>
      <c r="X21" s="7">
        <f>'Expenditures 2002-03'!W21/'Expenditures 2002-03 per pupil'!C21</f>
        <v>0</v>
      </c>
      <c r="Y21" s="7">
        <f>'Expenditures 2002-03'!X21/'Expenditures 2002-03 per pupil'!C21</f>
        <v>0</v>
      </c>
      <c r="Z21" s="7">
        <f>'Expenditures 2002-03'!Y21/'Expenditures 2002-03 per pupil'!C21</f>
        <v>449.21720860048987</v>
      </c>
      <c r="AA21" s="7">
        <f>'Expenditures 2002-03'!Z21/'Expenditures 2002-03 per pupil'!C21</f>
        <v>77.048299190603331</v>
      </c>
    </row>
    <row r="22" spans="1:27" x14ac:dyDescent="0.25">
      <c r="A22" s="20" t="s">
        <v>51</v>
      </c>
      <c r="B22" s="21" t="s">
        <v>411</v>
      </c>
      <c r="C22" s="29">
        <v>2539.0576999999998</v>
      </c>
      <c r="D22" s="7">
        <f>'Expenditures 2002-03'!C22/'Expenditures 2002-03 per pupil'!C22</f>
        <v>6997.9296295629674</v>
      </c>
      <c r="E22" s="7">
        <f>'Expenditures 2002-03'!D22/'Expenditures 2002-03 per pupil'!C22</f>
        <v>6582.2101010150345</v>
      </c>
      <c r="F22" s="7">
        <f>'Expenditures 2002-03'!E22/'Expenditures 2002-03 per pupil'!C22</f>
        <v>4297.1013892279798</v>
      </c>
      <c r="G22" s="7">
        <f>'Expenditures 2002-03'!F22/'Expenditures 2002-03 per pupil'!C22</f>
        <v>332.45965619450084</v>
      </c>
      <c r="H22" s="7">
        <f>'Expenditures 2002-03'!G22/'Expenditures 2002-03 per pupil'!C22</f>
        <v>203.44194619917462</v>
      </c>
      <c r="I22" s="7">
        <f>'Expenditures 2002-03'!H22/'Expenditures 2002-03 per pupil'!C22</f>
        <v>123.58392249219072</v>
      </c>
      <c r="J22" s="7">
        <f>'Expenditures 2002-03'!I22/'Expenditures 2002-03 per pupil'!C22</f>
        <v>252.19886101840063</v>
      </c>
      <c r="K22" s="7">
        <f>'Expenditures 2002-03'!J22/'Expenditures 2002-03 per pupil'!C22</f>
        <v>109.71649049172849</v>
      </c>
      <c r="L22" s="7">
        <f>'Expenditures 2002-03'!K22/'Expenditures 2002-03 per pupil'!C22</f>
        <v>430.60741786214629</v>
      </c>
      <c r="M22" s="7">
        <f>'Expenditures 2002-03'!L22/'Expenditures 2002-03 per pupil'!C22</f>
        <v>300.43266838717375</v>
      </c>
      <c r="N22" s="7">
        <f>'Expenditures 2002-03'!M22/'Expenditures 2002-03 per pupil'!C22</f>
        <v>101.83039558336938</v>
      </c>
      <c r="O22" s="7">
        <f>'Expenditures 2002-03'!N22/'Expenditures 2002-03 per pupil'!C22</f>
        <v>0</v>
      </c>
      <c r="P22" s="7">
        <f>'Expenditures 2002-03'!O22/'Expenditures 2002-03 per pupil'!C22</f>
        <v>347.08499928930325</v>
      </c>
      <c r="Q22" s="7">
        <f>'Expenditures 2002-03'!P22/'Expenditures 2002-03 per pupil'!C22</f>
        <v>83.752354269066046</v>
      </c>
      <c r="R22" s="7">
        <f>'Expenditures 2002-03'!Q22/'Expenditures 2002-03 per pupil'!C22</f>
        <v>0</v>
      </c>
      <c r="S22" s="7">
        <f>'Expenditures 2002-03'!R22/'Expenditures 2002-03 per pupil'!C22</f>
        <v>0</v>
      </c>
      <c r="T22" s="7">
        <f>'Expenditures 2002-03'!S22/'Expenditures 2002-03 per pupil'!C22</f>
        <v>0</v>
      </c>
      <c r="U22" s="7">
        <f>'Expenditures 2002-03'!T22/'Expenditures 2002-03 per pupil'!C22</f>
        <v>0</v>
      </c>
      <c r="V22" s="7">
        <f>'Expenditures 2002-03'!U22/'Expenditures 2002-03 per pupil'!C22</f>
        <v>0</v>
      </c>
      <c r="W22" s="7">
        <f>'Expenditures 2002-03'!V22/'Expenditures 2002-03 per pupil'!C22</f>
        <v>0</v>
      </c>
      <c r="X22" s="7">
        <f>'Expenditures 2002-03'!W22/'Expenditures 2002-03 per pupil'!C22</f>
        <v>0</v>
      </c>
      <c r="Y22" s="7">
        <f>'Expenditures 2002-03'!X22/'Expenditures 2002-03 per pupil'!C22</f>
        <v>0</v>
      </c>
      <c r="Z22" s="7">
        <f>'Expenditures 2002-03'!Y22/'Expenditures 2002-03 per pupil'!C22</f>
        <v>415.71952854793341</v>
      </c>
      <c r="AA22" s="7">
        <f>'Expenditures 2002-03'!Z22/'Expenditures 2002-03 per pupil'!C22</f>
        <v>7.8214055552971491</v>
      </c>
    </row>
    <row r="23" spans="1:27" x14ac:dyDescent="0.25">
      <c r="A23" s="20" t="s">
        <v>53</v>
      </c>
      <c r="B23" s="21" t="s">
        <v>412</v>
      </c>
      <c r="C23" s="29">
        <v>1130.2271000000001</v>
      </c>
      <c r="D23" s="7">
        <f>'Expenditures 2002-03'!C23/'Expenditures 2002-03 per pupil'!C23</f>
        <v>6105.906352802901</v>
      </c>
      <c r="E23" s="7">
        <f>'Expenditures 2002-03'!D23/'Expenditures 2002-03 per pupil'!C23</f>
        <v>5596.2572566168337</v>
      </c>
      <c r="F23" s="7">
        <f>'Expenditures 2002-03'!E23/'Expenditures 2002-03 per pupil'!C23</f>
        <v>3427.4091552042946</v>
      </c>
      <c r="G23" s="7">
        <f>'Expenditures 2002-03'!F23/'Expenditures 2002-03 per pupil'!C23</f>
        <v>178.20581368116194</v>
      </c>
      <c r="H23" s="7">
        <f>'Expenditures 2002-03'!G23/'Expenditures 2002-03 per pupil'!C23</f>
        <v>193.7142455706468</v>
      </c>
      <c r="I23" s="7">
        <f>'Expenditures 2002-03'!H23/'Expenditures 2002-03 per pupil'!C23</f>
        <v>295.94775244727361</v>
      </c>
      <c r="J23" s="7">
        <f>'Expenditures 2002-03'!I23/'Expenditures 2002-03 per pupil'!C23</f>
        <v>278.18434012067127</v>
      </c>
      <c r="K23" s="7">
        <f>'Expenditures 2002-03'!J23/'Expenditures 2002-03 per pupil'!C23</f>
        <v>9.3914842424146432</v>
      </c>
      <c r="L23" s="7">
        <f>'Expenditures 2002-03'!K23/'Expenditures 2002-03 per pupil'!C23</f>
        <v>422.80885850286194</v>
      </c>
      <c r="M23" s="7">
        <f>'Expenditures 2002-03'!L23/'Expenditures 2002-03 per pupil'!C23</f>
        <v>372.55893970335694</v>
      </c>
      <c r="N23" s="7">
        <f>'Expenditures 2002-03'!M23/'Expenditures 2002-03 per pupil'!C23</f>
        <v>0</v>
      </c>
      <c r="O23" s="7">
        <f>'Expenditures 2002-03'!N23/'Expenditures 2002-03 per pupil'!C23</f>
        <v>0</v>
      </c>
      <c r="P23" s="7">
        <f>'Expenditures 2002-03'!O23/'Expenditures 2002-03 per pupil'!C23</f>
        <v>355.21310717111629</v>
      </c>
      <c r="Q23" s="7">
        <f>'Expenditures 2002-03'!P23/'Expenditures 2002-03 per pupil'!C23</f>
        <v>62.823559973035501</v>
      </c>
      <c r="R23" s="7">
        <f>'Expenditures 2002-03'!Q23/'Expenditures 2002-03 per pupil'!C23</f>
        <v>0</v>
      </c>
      <c r="S23" s="7">
        <f>'Expenditures 2002-03'!R23/'Expenditures 2002-03 per pupil'!C23</f>
        <v>0</v>
      </c>
      <c r="T23" s="7">
        <f>'Expenditures 2002-03'!S23/'Expenditures 2002-03 per pupil'!C23</f>
        <v>0</v>
      </c>
      <c r="U23" s="7">
        <f>'Expenditures 2002-03'!T23/'Expenditures 2002-03 per pupil'!C23</f>
        <v>0</v>
      </c>
      <c r="V23" s="7">
        <f>'Expenditures 2002-03'!U23/'Expenditures 2002-03 per pupil'!C23</f>
        <v>0</v>
      </c>
      <c r="W23" s="7">
        <f>'Expenditures 2002-03'!V23/'Expenditures 2002-03 per pupil'!C23</f>
        <v>0</v>
      </c>
      <c r="X23" s="7">
        <f>'Expenditures 2002-03'!W23/'Expenditures 2002-03 per pupil'!C23</f>
        <v>0</v>
      </c>
      <c r="Y23" s="7">
        <f>'Expenditures 2002-03'!X23/'Expenditures 2002-03 per pupil'!C23</f>
        <v>0</v>
      </c>
      <c r="Z23" s="7">
        <f>'Expenditures 2002-03'!Y23/'Expenditures 2002-03 per pupil'!C23</f>
        <v>509.64909618606731</v>
      </c>
      <c r="AA23" s="7">
        <f>'Expenditures 2002-03'!Z23/'Expenditures 2002-03 per pupil'!C23</f>
        <v>392.00314697816037</v>
      </c>
    </row>
    <row r="24" spans="1:27" x14ac:dyDescent="0.25">
      <c r="A24" s="20" t="s">
        <v>55</v>
      </c>
      <c r="B24" s="21" t="s">
        <v>413</v>
      </c>
      <c r="C24" s="29">
        <v>1944.8334000000002</v>
      </c>
      <c r="D24" s="7">
        <f>'Expenditures 2002-03'!C24/'Expenditures 2002-03 per pupil'!C24</f>
        <v>8549.1863313330578</v>
      </c>
      <c r="E24" s="7">
        <f>'Expenditures 2002-03'!D24/'Expenditures 2002-03 per pupil'!C24</f>
        <v>8196.4747006093166</v>
      </c>
      <c r="F24" s="7">
        <f>'Expenditures 2002-03'!E24/'Expenditures 2002-03 per pupil'!C24</f>
        <v>4668.6838265940924</v>
      </c>
      <c r="G24" s="7">
        <f>'Expenditures 2002-03'!F24/'Expenditures 2002-03 per pupil'!C24</f>
        <v>357.56217473434992</v>
      </c>
      <c r="H24" s="7">
        <f>'Expenditures 2002-03'!G24/'Expenditures 2002-03 per pupil'!C24</f>
        <v>394.28090858579452</v>
      </c>
      <c r="I24" s="7">
        <f>'Expenditures 2002-03'!H24/'Expenditures 2002-03 per pupil'!C24</f>
        <v>395.92141928455152</v>
      </c>
      <c r="J24" s="7">
        <f>'Expenditures 2002-03'!I24/'Expenditures 2002-03 per pupil'!C24</f>
        <v>266.03126519731711</v>
      </c>
      <c r="K24" s="7">
        <f>'Expenditures 2002-03'!J24/'Expenditures 2002-03 per pupil'!C24</f>
        <v>67.721327698300527</v>
      </c>
      <c r="L24" s="7">
        <f>'Expenditures 2002-03'!K24/'Expenditures 2002-03 per pupil'!C24</f>
        <v>592.34252147253324</v>
      </c>
      <c r="M24" s="7">
        <f>'Expenditures 2002-03'!L24/'Expenditures 2002-03 per pupil'!C24</f>
        <v>628.70951825487975</v>
      </c>
      <c r="N24" s="7">
        <f>'Expenditures 2002-03'!M24/'Expenditures 2002-03 per pupil'!C24</f>
        <v>38.356971861959998</v>
      </c>
      <c r="O24" s="7">
        <f>'Expenditures 2002-03'!N24/'Expenditures 2002-03 per pupil'!C24</f>
        <v>0</v>
      </c>
      <c r="P24" s="7">
        <f>'Expenditures 2002-03'!O24/'Expenditures 2002-03 per pupil'!C24</f>
        <v>607.46680409746148</v>
      </c>
      <c r="Q24" s="7">
        <f>'Expenditures 2002-03'!P24/'Expenditures 2002-03 per pupil'!C24</f>
        <v>179.39796282807566</v>
      </c>
      <c r="R24" s="7">
        <f>'Expenditures 2002-03'!Q24/'Expenditures 2002-03 per pupil'!C24</f>
        <v>0</v>
      </c>
      <c r="S24" s="7">
        <f>'Expenditures 2002-03'!R24/'Expenditures 2002-03 per pupil'!C24</f>
        <v>0</v>
      </c>
      <c r="T24" s="7">
        <f>'Expenditures 2002-03'!S24/'Expenditures 2002-03 per pupil'!C24</f>
        <v>0</v>
      </c>
      <c r="U24" s="7">
        <f>'Expenditures 2002-03'!T24/'Expenditures 2002-03 per pupil'!C24</f>
        <v>0</v>
      </c>
      <c r="V24" s="7">
        <f>'Expenditures 2002-03'!U24/'Expenditures 2002-03 per pupil'!C24</f>
        <v>20.880112404486674</v>
      </c>
      <c r="W24" s="7">
        <f>'Expenditures 2002-03'!V24/'Expenditures 2002-03 per pupil'!C24</f>
        <v>0</v>
      </c>
      <c r="X24" s="7">
        <f>'Expenditures 2002-03'!W24/'Expenditures 2002-03 per pupil'!C24</f>
        <v>0</v>
      </c>
      <c r="Y24" s="7">
        <f>'Expenditures 2002-03'!X24/'Expenditures 2002-03 per pupil'!C24</f>
        <v>0</v>
      </c>
      <c r="Z24" s="7">
        <f>'Expenditures 2002-03'!Y24/'Expenditures 2002-03 per pupil'!C24</f>
        <v>331.83151831925551</v>
      </c>
      <c r="AA24" s="7">
        <f>'Expenditures 2002-03'!Z24/'Expenditures 2002-03 per pupil'!C24</f>
        <v>43.73361234952052</v>
      </c>
    </row>
    <row r="25" spans="1:27" x14ac:dyDescent="0.25">
      <c r="A25" s="20" t="s">
        <v>57</v>
      </c>
      <c r="B25" s="21" t="s">
        <v>414</v>
      </c>
      <c r="C25" s="29">
        <v>2453.8490999999999</v>
      </c>
      <c r="D25" s="7">
        <f>'Expenditures 2002-03'!C25/'Expenditures 2002-03 per pupil'!C25</f>
        <v>7528.5199485168014</v>
      </c>
      <c r="E25" s="7">
        <f>'Expenditures 2002-03'!D25/'Expenditures 2002-03 per pupil'!C25</f>
        <v>7087.24800966775</v>
      </c>
      <c r="F25" s="7">
        <f>'Expenditures 2002-03'!E25/'Expenditures 2002-03 per pupil'!C25</f>
        <v>3963.0012823526927</v>
      </c>
      <c r="G25" s="7">
        <f>'Expenditures 2002-03'!F25/'Expenditures 2002-03 per pupil'!C25</f>
        <v>184.63879461862589</v>
      </c>
      <c r="H25" s="7">
        <f>'Expenditures 2002-03'!G25/'Expenditures 2002-03 per pupil'!C25</f>
        <v>177.4311590716805</v>
      </c>
      <c r="I25" s="7">
        <f>'Expenditures 2002-03'!H25/'Expenditures 2002-03 per pupil'!C25</f>
        <v>380.56010045605495</v>
      </c>
      <c r="J25" s="7">
        <f>'Expenditures 2002-03'!I25/'Expenditures 2002-03 per pupil'!C25</f>
        <v>456.96836859283644</v>
      </c>
      <c r="K25" s="7">
        <f>'Expenditures 2002-03'!J25/'Expenditures 2002-03 per pupil'!C25</f>
        <v>59.271419746226449</v>
      </c>
      <c r="L25" s="7">
        <f>'Expenditures 2002-03'!K25/'Expenditures 2002-03 per pupil'!C25</f>
        <v>753.93551298651573</v>
      </c>
      <c r="M25" s="7">
        <f>'Expenditures 2002-03'!L25/'Expenditures 2002-03 per pupil'!C25</f>
        <v>374.7586027192952</v>
      </c>
      <c r="N25" s="7">
        <f>'Expenditures 2002-03'!M25/'Expenditures 2002-03 per pupil'!C25</f>
        <v>91.165646656919535</v>
      </c>
      <c r="O25" s="7">
        <f>'Expenditures 2002-03'!N25/'Expenditures 2002-03 per pupil'!C25</f>
        <v>0</v>
      </c>
      <c r="P25" s="7">
        <f>'Expenditures 2002-03'!O25/'Expenditures 2002-03 per pupil'!C25</f>
        <v>502.74452084278533</v>
      </c>
      <c r="Q25" s="7">
        <f>'Expenditures 2002-03'!P25/'Expenditures 2002-03 per pupil'!C25</f>
        <v>142.77260162411781</v>
      </c>
      <c r="R25" s="7">
        <f>'Expenditures 2002-03'!Q25/'Expenditures 2002-03 per pupil'!C25</f>
        <v>0</v>
      </c>
      <c r="S25" s="7">
        <f>'Expenditures 2002-03'!R25/'Expenditures 2002-03 per pupil'!C25</f>
        <v>0</v>
      </c>
      <c r="T25" s="7">
        <f>'Expenditures 2002-03'!S25/'Expenditures 2002-03 per pupil'!C25</f>
        <v>114.26986280452209</v>
      </c>
      <c r="U25" s="7">
        <f>'Expenditures 2002-03'!T25/'Expenditures 2002-03 per pupil'!C25</f>
        <v>0</v>
      </c>
      <c r="V25" s="7">
        <f>'Expenditures 2002-03'!U25/'Expenditures 2002-03 per pupil'!C25</f>
        <v>0</v>
      </c>
      <c r="W25" s="7">
        <f>'Expenditures 2002-03'!V25/'Expenditures 2002-03 per pupil'!C25</f>
        <v>0</v>
      </c>
      <c r="X25" s="7">
        <f>'Expenditures 2002-03'!W25/'Expenditures 2002-03 per pupil'!C25</f>
        <v>6.3823199234215338</v>
      </c>
      <c r="Y25" s="7">
        <f>'Expenditures 2002-03'!X25/'Expenditures 2002-03 per pupil'!C25</f>
        <v>0</v>
      </c>
      <c r="Z25" s="7">
        <f>'Expenditures 2002-03'!Y25/'Expenditures 2002-03 per pupil'!C25</f>
        <v>320.61975612110786</v>
      </c>
      <c r="AA25" s="7">
        <f>'Expenditures 2002-03'!Z25/'Expenditures 2002-03 per pupil'!C25</f>
        <v>119.26988501452676</v>
      </c>
    </row>
    <row r="26" spans="1:27" x14ac:dyDescent="0.25">
      <c r="A26" s="20" t="s">
        <v>59</v>
      </c>
      <c r="B26" s="21" t="s">
        <v>415</v>
      </c>
      <c r="C26" s="29">
        <v>10047.091699999999</v>
      </c>
      <c r="D26" s="7">
        <f>'Expenditures 2002-03'!C26/'Expenditures 2002-03 per pupil'!C26</f>
        <v>5955.6965474894596</v>
      </c>
      <c r="E26" s="7">
        <f>'Expenditures 2002-03'!D26/'Expenditures 2002-03 per pupil'!C26</f>
        <v>5655.4378278442509</v>
      </c>
      <c r="F26" s="7">
        <f>'Expenditures 2002-03'!E26/'Expenditures 2002-03 per pupil'!C26</f>
        <v>3601.0885637681604</v>
      </c>
      <c r="G26" s="7">
        <f>'Expenditures 2002-03'!F26/'Expenditures 2002-03 per pupil'!C26</f>
        <v>159.54614507997377</v>
      </c>
      <c r="H26" s="7">
        <f>'Expenditures 2002-03'!G26/'Expenditures 2002-03 per pupil'!C26</f>
        <v>215.66198206392406</v>
      </c>
      <c r="I26" s="7">
        <f>'Expenditures 2002-03'!H26/'Expenditures 2002-03 per pupil'!C26</f>
        <v>39.906562214416738</v>
      </c>
      <c r="J26" s="7">
        <f>'Expenditures 2002-03'!I26/'Expenditures 2002-03 per pupil'!C26</f>
        <v>354.16398060744291</v>
      </c>
      <c r="K26" s="7">
        <f>'Expenditures 2002-03'!J26/'Expenditures 2002-03 per pupil'!C26</f>
        <v>106.23517748922309</v>
      </c>
      <c r="L26" s="7">
        <f>'Expenditures 2002-03'!K26/'Expenditures 2002-03 per pupil'!C26</f>
        <v>380.8487604427857</v>
      </c>
      <c r="M26" s="7">
        <f>'Expenditures 2002-03'!L26/'Expenditures 2002-03 per pupil'!C26</f>
        <v>364.00747989589865</v>
      </c>
      <c r="N26" s="7">
        <f>'Expenditures 2002-03'!M26/'Expenditures 2002-03 per pupil'!C26</f>
        <v>61.067053861964858</v>
      </c>
      <c r="O26" s="7">
        <f>'Expenditures 2002-03'!N26/'Expenditures 2002-03 per pupil'!C26</f>
        <v>0</v>
      </c>
      <c r="P26" s="7">
        <f>'Expenditures 2002-03'!O26/'Expenditures 2002-03 per pupil'!C26</f>
        <v>332.03511022000532</v>
      </c>
      <c r="Q26" s="7">
        <f>'Expenditures 2002-03'!P26/'Expenditures 2002-03 per pupil'!C26</f>
        <v>40.877012200455987</v>
      </c>
      <c r="R26" s="7">
        <f>'Expenditures 2002-03'!Q26/'Expenditures 2002-03 per pupil'!C26</f>
        <v>0</v>
      </c>
      <c r="S26" s="7">
        <f>'Expenditures 2002-03'!R26/'Expenditures 2002-03 per pupil'!C26</f>
        <v>-57.562773115726614</v>
      </c>
      <c r="T26" s="7">
        <f>'Expenditures 2002-03'!S26/'Expenditures 2002-03 per pupil'!C26</f>
        <v>0</v>
      </c>
      <c r="U26" s="7">
        <f>'Expenditures 2002-03'!T26/'Expenditures 2002-03 per pupil'!C26</f>
        <v>0</v>
      </c>
      <c r="V26" s="7">
        <f>'Expenditures 2002-03'!U26/'Expenditures 2002-03 per pupil'!C26</f>
        <v>61.883955931247257</v>
      </c>
      <c r="W26" s="7">
        <f>'Expenditures 2002-03'!V26/'Expenditures 2002-03 per pupil'!C26</f>
        <v>0</v>
      </c>
      <c r="X26" s="7">
        <f>'Expenditures 2002-03'!W26/'Expenditures 2002-03 per pupil'!C26</f>
        <v>0</v>
      </c>
      <c r="Y26" s="7">
        <f>'Expenditures 2002-03'!X26/'Expenditures 2002-03 per pupil'!C26</f>
        <v>0</v>
      </c>
      <c r="Z26" s="7">
        <f>'Expenditures 2002-03'!Y26/'Expenditures 2002-03 per pupil'!C26</f>
        <v>295.93753682968776</v>
      </c>
      <c r="AA26" s="7">
        <f>'Expenditures 2002-03'!Z26/'Expenditures 2002-03 per pupil'!C26</f>
        <v>30.759286291773371</v>
      </c>
    </row>
    <row r="27" spans="1:27" x14ac:dyDescent="0.25">
      <c r="A27" s="20" t="s">
        <v>61</v>
      </c>
      <c r="B27" s="21" t="s">
        <v>416</v>
      </c>
      <c r="C27" s="29">
        <v>393.09440000000001</v>
      </c>
      <c r="D27" s="7">
        <f>'Expenditures 2002-03'!C27/'Expenditures 2002-03 per pupil'!C27</f>
        <v>6025.7512190456036</v>
      </c>
      <c r="E27" s="7">
        <f>'Expenditures 2002-03'!D27/'Expenditures 2002-03 per pupil'!C27</f>
        <v>5789.2385900180716</v>
      </c>
      <c r="F27" s="7">
        <f>'Expenditures 2002-03'!E27/'Expenditures 2002-03 per pupil'!C27</f>
        <v>3503.2768719167711</v>
      </c>
      <c r="G27" s="7">
        <f>'Expenditures 2002-03'!F27/'Expenditures 2002-03 per pupil'!C27</f>
        <v>150.86953668126537</v>
      </c>
      <c r="H27" s="7">
        <f>'Expenditures 2002-03'!G27/'Expenditures 2002-03 per pupil'!C27</f>
        <v>118.75714841015287</v>
      </c>
      <c r="I27" s="7">
        <f>'Expenditures 2002-03'!H27/'Expenditures 2002-03 per pupil'!C27</f>
        <v>576.74403400302833</v>
      </c>
      <c r="J27" s="7">
        <f>'Expenditures 2002-03'!I27/'Expenditures 2002-03 per pupil'!C27</f>
        <v>405.46820305758615</v>
      </c>
      <c r="K27" s="7">
        <f>'Expenditures 2002-03'!J27/'Expenditures 2002-03 per pupil'!C27</f>
        <v>0</v>
      </c>
      <c r="L27" s="7">
        <f>'Expenditures 2002-03'!K27/'Expenditures 2002-03 per pupil'!C27</f>
        <v>465.31629552596019</v>
      </c>
      <c r="M27" s="7">
        <f>'Expenditures 2002-03'!L27/'Expenditures 2002-03 per pupil'!C27</f>
        <v>277.93461316162222</v>
      </c>
      <c r="N27" s="7">
        <f>'Expenditures 2002-03'!M27/'Expenditures 2002-03 per pupil'!C27</f>
        <v>0</v>
      </c>
      <c r="O27" s="7">
        <f>'Expenditures 2002-03'!N27/'Expenditures 2002-03 per pupil'!C27</f>
        <v>0</v>
      </c>
      <c r="P27" s="7">
        <f>'Expenditures 2002-03'!O27/'Expenditures 2002-03 per pupil'!C27</f>
        <v>290.87188726168574</v>
      </c>
      <c r="Q27" s="7">
        <f>'Expenditures 2002-03'!P27/'Expenditures 2002-03 per pupil'!C27</f>
        <v>0</v>
      </c>
      <c r="R27" s="7">
        <f>'Expenditures 2002-03'!Q27/'Expenditures 2002-03 per pupil'!C27</f>
        <v>0</v>
      </c>
      <c r="S27" s="7">
        <f>'Expenditures 2002-03'!R27/'Expenditures 2002-03 per pupil'!C27</f>
        <v>0</v>
      </c>
      <c r="T27" s="7">
        <f>'Expenditures 2002-03'!S27/'Expenditures 2002-03 per pupil'!C27</f>
        <v>0</v>
      </c>
      <c r="U27" s="7">
        <f>'Expenditures 2002-03'!T27/'Expenditures 2002-03 per pupil'!C27</f>
        <v>0</v>
      </c>
      <c r="V27" s="7">
        <f>'Expenditures 2002-03'!U27/'Expenditures 2002-03 per pupil'!C27</f>
        <v>0</v>
      </c>
      <c r="W27" s="7">
        <f>'Expenditures 2002-03'!V27/'Expenditures 2002-03 per pupil'!C27</f>
        <v>0</v>
      </c>
      <c r="X27" s="7">
        <f>'Expenditures 2002-03'!W27/'Expenditures 2002-03 per pupil'!C27</f>
        <v>0</v>
      </c>
      <c r="Y27" s="7">
        <f>'Expenditures 2002-03'!X27/'Expenditures 2002-03 per pupil'!C27</f>
        <v>0</v>
      </c>
      <c r="Z27" s="7">
        <f>'Expenditures 2002-03'!Y27/'Expenditures 2002-03 per pupil'!C27</f>
        <v>236.51262902753129</v>
      </c>
      <c r="AA27" s="7">
        <f>'Expenditures 2002-03'!Z27/'Expenditures 2002-03 per pupil'!C27</f>
        <v>55.119075723286819</v>
      </c>
    </row>
    <row r="28" spans="1:27" x14ac:dyDescent="0.25">
      <c r="A28" s="20" t="s">
        <v>63</v>
      </c>
      <c r="B28" s="21" t="s">
        <v>417</v>
      </c>
      <c r="C28" s="29">
        <v>1954.1096</v>
      </c>
      <c r="D28" s="7">
        <f>'Expenditures 2002-03'!C28/'Expenditures 2002-03 per pupil'!C28</f>
        <v>7116.5242573906798</v>
      </c>
      <c r="E28" s="7">
        <f>'Expenditures 2002-03'!D28/'Expenditures 2002-03 per pupil'!C28</f>
        <v>6769.0773844005471</v>
      </c>
      <c r="F28" s="7">
        <f>'Expenditures 2002-03'!E28/'Expenditures 2002-03 per pupil'!C28</f>
        <v>4027.4781516860671</v>
      </c>
      <c r="G28" s="7">
        <f>'Expenditures 2002-03'!F28/'Expenditures 2002-03 per pupil'!C28</f>
        <v>212.25963477176512</v>
      </c>
      <c r="H28" s="7">
        <f>'Expenditures 2002-03'!G28/'Expenditures 2002-03 per pupil'!C28</f>
        <v>223.88634700940011</v>
      </c>
      <c r="I28" s="7">
        <f>'Expenditures 2002-03'!H28/'Expenditures 2002-03 per pupil'!C28</f>
        <v>200.29155478280236</v>
      </c>
      <c r="J28" s="7">
        <f>'Expenditures 2002-03'!I28/'Expenditures 2002-03 per pupil'!C28</f>
        <v>347.22104123535343</v>
      </c>
      <c r="K28" s="7">
        <f>'Expenditures 2002-03'!J28/'Expenditures 2002-03 per pupil'!C28</f>
        <v>22.10566899625282</v>
      </c>
      <c r="L28" s="7">
        <f>'Expenditures 2002-03'!K28/'Expenditures 2002-03 per pupil'!C28</f>
        <v>600.81473424008561</v>
      </c>
      <c r="M28" s="7">
        <f>'Expenditures 2002-03'!L28/'Expenditures 2002-03 per pupil'!C28</f>
        <v>498.08148427293946</v>
      </c>
      <c r="N28" s="7">
        <f>'Expenditures 2002-03'!M28/'Expenditures 2002-03 per pupil'!C28</f>
        <v>33.088983340545482</v>
      </c>
      <c r="O28" s="7">
        <f>'Expenditures 2002-03'!N28/'Expenditures 2002-03 per pupil'!C28</f>
        <v>0</v>
      </c>
      <c r="P28" s="7">
        <f>'Expenditures 2002-03'!O28/'Expenditures 2002-03 per pupil'!C28</f>
        <v>491.88764540126101</v>
      </c>
      <c r="Q28" s="7">
        <f>'Expenditures 2002-03'!P28/'Expenditures 2002-03 per pupil'!C28</f>
        <v>111.96213866407494</v>
      </c>
      <c r="R28" s="7">
        <f>'Expenditures 2002-03'!Q28/'Expenditures 2002-03 per pupil'!C28</f>
        <v>0</v>
      </c>
      <c r="S28" s="7">
        <f>'Expenditures 2002-03'!R28/'Expenditures 2002-03 per pupil'!C28</f>
        <v>0</v>
      </c>
      <c r="T28" s="7">
        <f>'Expenditures 2002-03'!S28/'Expenditures 2002-03 per pupil'!C28</f>
        <v>0</v>
      </c>
      <c r="U28" s="7">
        <f>'Expenditures 2002-03'!T28/'Expenditures 2002-03 per pupil'!C28</f>
        <v>0</v>
      </c>
      <c r="V28" s="7">
        <f>'Expenditures 2002-03'!U28/'Expenditures 2002-03 per pupil'!C28</f>
        <v>0</v>
      </c>
      <c r="W28" s="7">
        <f>'Expenditures 2002-03'!V28/'Expenditures 2002-03 per pupil'!C28</f>
        <v>0</v>
      </c>
      <c r="X28" s="7">
        <f>'Expenditures 2002-03'!W28/'Expenditures 2002-03 per pupil'!C28</f>
        <v>0</v>
      </c>
      <c r="Y28" s="7">
        <f>'Expenditures 2002-03'!X28/'Expenditures 2002-03 per pupil'!C28</f>
        <v>0</v>
      </c>
      <c r="Z28" s="7">
        <f>'Expenditures 2002-03'!Y28/'Expenditures 2002-03 per pupil'!C28</f>
        <v>347.44687299013322</v>
      </c>
      <c r="AA28" s="7">
        <f>'Expenditures 2002-03'!Z28/'Expenditures 2002-03 per pupil'!C28</f>
        <v>89.784114463180572</v>
      </c>
    </row>
    <row r="29" spans="1:27" x14ac:dyDescent="0.25">
      <c r="A29" s="20" t="s">
        <v>65</v>
      </c>
      <c r="B29" s="21" t="s">
        <v>418</v>
      </c>
      <c r="C29" s="29">
        <v>1850.9540999999999</v>
      </c>
      <c r="D29" s="7">
        <f>'Expenditures 2002-03'!C29/'Expenditures 2002-03 per pupil'!C29</f>
        <v>6596.7242839787332</v>
      </c>
      <c r="E29" s="7">
        <f>'Expenditures 2002-03'!D29/'Expenditures 2002-03 per pupil'!C29</f>
        <v>6338.774284030058</v>
      </c>
      <c r="F29" s="7">
        <f>'Expenditures 2002-03'!E29/'Expenditures 2002-03 per pupil'!C29</f>
        <v>3375.8903259675649</v>
      </c>
      <c r="G29" s="7">
        <f>'Expenditures 2002-03'!F29/'Expenditures 2002-03 per pupil'!C29</f>
        <v>171.40718940572327</v>
      </c>
      <c r="H29" s="7">
        <f>'Expenditures 2002-03'!G29/'Expenditures 2002-03 per pupil'!C29</f>
        <v>261.85439174315565</v>
      </c>
      <c r="I29" s="7">
        <f>'Expenditures 2002-03'!H29/'Expenditures 2002-03 per pupil'!C29</f>
        <v>259.44361343158101</v>
      </c>
      <c r="J29" s="7">
        <f>'Expenditures 2002-03'!I29/'Expenditures 2002-03 per pupil'!C29</f>
        <v>698.87143068539626</v>
      </c>
      <c r="K29" s="7">
        <f>'Expenditures 2002-03'!J29/'Expenditures 2002-03 per pupil'!C29</f>
        <v>48.837661614623514</v>
      </c>
      <c r="L29" s="7">
        <f>'Expenditures 2002-03'!K29/'Expenditures 2002-03 per pupil'!C29</f>
        <v>566.01663434009527</v>
      </c>
      <c r="M29" s="7">
        <f>'Expenditures 2002-03'!L29/'Expenditures 2002-03 per pupil'!C29</f>
        <v>390.3611007966108</v>
      </c>
      <c r="N29" s="7">
        <f>'Expenditures 2002-03'!M29/'Expenditures 2002-03 per pupil'!C29</f>
        <v>115.81109439720845</v>
      </c>
      <c r="O29" s="7">
        <f>'Expenditures 2002-03'!N29/'Expenditures 2002-03 per pupil'!C29</f>
        <v>0</v>
      </c>
      <c r="P29" s="7">
        <f>'Expenditures 2002-03'!O29/'Expenditures 2002-03 per pupil'!C29</f>
        <v>360.41918597549233</v>
      </c>
      <c r="Q29" s="7">
        <f>'Expenditures 2002-03'!P29/'Expenditures 2002-03 per pupil'!C29</f>
        <v>89.861655672606901</v>
      </c>
      <c r="R29" s="7">
        <f>'Expenditures 2002-03'!Q29/'Expenditures 2002-03 per pupil'!C29</f>
        <v>0</v>
      </c>
      <c r="S29" s="7">
        <f>'Expenditures 2002-03'!R29/'Expenditures 2002-03 per pupil'!C29</f>
        <v>0</v>
      </c>
      <c r="T29" s="7">
        <f>'Expenditures 2002-03'!S29/'Expenditures 2002-03 per pupil'!C29</f>
        <v>0</v>
      </c>
      <c r="U29" s="7">
        <f>'Expenditures 2002-03'!T29/'Expenditures 2002-03 per pupil'!C29</f>
        <v>0</v>
      </c>
      <c r="V29" s="7">
        <f>'Expenditures 2002-03'!U29/'Expenditures 2002-03 per pupil'!C29</f>
        <v>0</v>
      </c>
      <c r="W29" s="7">
        <f>'Expenditures 2002-03'!V29/'Expenditures 2002-03 per pupil'!C29</f>
        <v>0</v>
      </c>
      <c r="X29" s="7">
        <f>'Expenditures 2002-03'!W29/'Expenditures 2002-03 per pupil'!C29</f>
        <v>0</v>
      </c>
      <c r="Y29" s="7">
        <f>'Expenditures 2002-03'!X29/'Expenditures 2002-03 per pupil'!C29</f>
        <v>0</v>
      </c>
      <c r="Z29" s="7">
        <f>'Expenditures 2002-03'!Y29/'Expenditures 2002-03 per pupil'!C29</f>
        <v>257.9499999486751</v>
      </c>
      <c r="AA29" s="7">
        <f>'Expenditures 2002-03'!Z29/'Expenditures 2002-03 per pupil'!C29</f>
        <v>10.282264697973872</v>
      </c>
    </row>
    <row r="30" spans="1:27" x14ac:dyDescent="0.25">
      <c r="A30" s="20" t="s">
        <v>67</v>
      </c>
      <c r="B30" s="21" t="s">
        <v>419</v>
      </c>
      <c r="C30" s="29">
        <v>2675.1529999999998</v>
      </c>
      <c r="D30" s="7">
        <f>'Expenditures 2002-03'!C30/'Expenditures 2002-03 per pupil'!C30</f>
        <v>7309.272505161387</v>
      </c>
      <c r="E30" s="7">
        <f>'Expenditures 2002-03'!D30/'Expenditures 2002-03 per pupil'!C30</f>
        <v>6935.6860673015717</v>
      </c>
      <c r="F30" s="7">
        <f>'Expenditures 2002-03'!E30/'Expenditures 2002-03 per pupil'!C30</f>
        <v>4382.3451705379102</v>
      </c>
      <c r="G30" s="7">
        <f>'Expenditures 2002-03'!F30/'Expenditures 2002-03 per pupil'!C30</f>
        <v>181.04255719205594</v>
      </c>
      <c r="H30" s="7">
        <f>'Expenditures 2002-03'!G30/'Expenditures 2002-03 per pupil'!C30</f>
        <v>186.44251375528802</v>
      </c>
      <c r="I30" s="7">
        <f>'Expenditures 2002-03'!H30/'Expenditures 2002-03 per pupil'!C30</f>
        <v>198.18858211100451</v>
      </c>
      <c r="J30" s="7">
        <f>'Expenditures 2002-03'!I30/'Expenditures 2002-03 per pupil'!C30</f>
        <v>263.89120173687263</v>
      </c>
      <c r="K30" s="7">
        <f>'Expenditures 2002-03'!J30/'Expenditures 2002-03 per pupil'!C30</f>
        <v>69.253874451293072</v>
      </c>
      <c r="L30" s="7">
        <f>'Expenditures 2002-03'!K30/'Expenditures 2002-03 per pupil'!C30</f>
        <v>654.14599837841047</v>
      </c>
      <c r="M30" s="7">
        <f>'Expenditures 2002-03'!L30/'Expenditures 2002-03 per pupil'!C30</f>
        <v>403.16475356736606</v>
      </c>
      <c r="N30" s="7">
        <f>'Expenditures 2002-03'!M30/'Expenditures 2002-03 per pupil'!C30</f>
        <v>28.630642808093597</v>
      </c>
      <c r="O30" s="7">
        <f>'Expenditures 2002-03'!N30/'Expenditures 2002-03 per pupil'!C30</f>
        <v>0</v>
      </c>
      <c r="P30" s="7">
        <f>'Expenditures 2002-03'!O30/'Expenditures 2002-03 per pupil'!C30</f>
        <v>486.05692459459328</v>
      </c>
      <c r="Q30" s="7">
        <f>'Expenditures 2002-03'!P30/'Expenditures 2002-03 per pupil'!C30</f>
        <v>82.523848168684196</v>
      </c>
      <c r="R30" s="7">
        <f>'Expenditures 2002-03'!Q30/'Expenditures 2002-03 per pupil'!C30</f>
        <v>0</v>
      </c>
      <c r="S30" s="7">
        <f>'Expenditures 2002-03'!R30/'Expenditures 2002-03 per pupil'!C30</f>
        <v>0</v>
      </c>
      <c r="T30" s="7">
        <f>'Expenditures 2002-03'!S30/'Expenditures 2002-03 per pupil'!C30</f>
        <v>0</v>
      </c>
      <c r="U30" s="7">
        <f>'Expenditures 2002-03'!T30/'Expenditures 2002-03 per pupil'!C30</f>
        <v>0</v>
      </c>
      <c r="V30" s="7">
        <f>'Expenditures 2002-03'!U30/'Expenditures 2002-03 per pupil'!C30</f>
        <v>0</v>
      </c>
      <c r="W30" s="7">
        <f>'Expenditures 2002-03'!V30/'Expenditures 2002-03 per pupil'!C30</f>
        <v>0</v>
      </c>
      <c r="X30" s="7">
        <f>'Expenditures 2002-03'!W30/'Expenditures 2002-03 per pupil'!C30</f>
        <v>18.842630683179618</v>
      </c>
      <c r="Y30" s="7">
        <f>'Expenditures 2002-03'!X30/'Expenditures 2002-03 per pupil'!C30</f>
        <v>0</v>
      </c>
      <c r="Z30" s="7">
        <f>'Expenditures 2002-03'!Y30/'Expenditures 2002-03 per pupil'!C30</f>
        <v>354.74380717663627</v>
      </c>
      <c r="AA30" s="7">
        <f>'Expenditures 2002-03'!Z30/'Expenditures 2002-03 per pupil'!C30</f>
        <v>84.85373733764014</v>
      </c>
    </row>
    <row r="31" spans="1:27" x14ac:dyDescent="0.25">
      <c r="A31" s="20" t="s">
        <v>69</v>
      </c>
      <c r="B31" s="21" t="s">
        <v>420</v>
      </c>
      <c r="C31" s="29">
        <v>4196.3716000000004</v>
      </c>
      <c r="D31" s="7">
        <f>'Expenditures 2002-03'!C31/'Expenditures 2002-03 per pupil'!C31</f>
        <v>7080.6062956864926</v>
      </c>
      <c r="E31" s="7">
        <f>'Expenditures 2002-03'!D31/'Expenditures 2002-03 per pupil'!C31</f>
        <v>6435.3037919711396</v>
      </c>
      <c r="F31" s="7">
        <f>'Expenditures 2002-03'!E31/'Expenditures 2002-03 per pupil'!C31</f>
        <v>3404.594030709768</v>
      </c>
      <c r="G31" s="7">
        <f>'Expenditures 2002-03'!F31/'Expenditures 2002-03 per pupil'!C31</f>
        <v>287.19570020919974</v>
      </c>
      <c r="H31" s="7">
        <f>'Expenditures 2002-03'!G31/'Expenditures 2002-03 per pupil'!C31</f>
        <v>299.54847421043451</v>
      </c>
      <c r="I31" s="7">
        <f>'Expenditures 2002-03'!H31/'Expenditures 2002-03 per pupil'!C31</f>
        <v>229.74146283899165</v>
      </c>
      <c r="J31" s="7">
        <f>'Expenditures 2002-03'!I31/'Expenditures 2002-03 per pupil'!C31</f>
        <v>354.46122788553805</v>
      </c>
      <c r="K31" s="7">
        <f>'Expenditures 2002-03'!J31/'Expenditures 2002-03 per pupil'!C31</f>
        <v>64.389764719597281</v>
      </c>
      <c r="L31" s="7">
        <f>'Expenditures 2002-03'!K31/'Expenditures 2002-03 per pupil'!C31</f>
        <v>775.93896117302859</v>
      </c>
      <c r="M31" s="7">
        <f>'Expenditures 2002-03'!L31/'Expenditures 2002-03 per pupil'!C31</f>
        <v>486.00486429752783</v>
      </c>
      <c r="N31" s="7">
        <f>'Expenditures 2002-03'!M31/'Expenditures 2002-03 per pupil'!C31</f>
        <v>131.77917322669899</v>
      </c>
      <c r="O31" s="7">
        <f>'Expenditures 2002-03'!N31/'Expenditures 2002-03 per pupil'!C31</f>
        <v>0</v>
      </c>
      <c r="P31" s="7">
        <f>'Expenditures 2002-03'!O31/'Expenditures 2002-03 per pupil'!C31</f>
        <v>347.17315072859606</v>
      </c>
      <c r="Q31" s="7">
        <f>'Expenditures 2002-03'!P31/'Expenditures 2002-03 per pupil'!C31</f>
        <v>54.476981971758647</v>
      </c>
      <c r="R31" s="7">
        <f>'Expenditures 2002-03'!Q31/'Expenditures 2002-03 per pupil'!C31</f>
        <v>0</v>
      </c>
      <c r="S31" s="7">
        <f>'Expenditures 2002-03'!R31/'Expenditures 2002-03 per pupil'!C31</f>
        <v>0</v>
      </c>
      <c r="T31" s="7">
        <f>'Expenditures 2002-03'!S31/'Expenditures 2002-03 per pupil'!C31</f>
        <v>0</v>
      </c>
      <c r="U31" s="7">
        <f>'Expenditures 2002-03'!T31/'Expenditures 2002-03 per pupil'!C31</f>
        <v>0</v>
      </c>
      <c r="V31" s="7">
        <f>'Expenditures 2002-03'!U31/'Expenditures 2002-03 per pupil'!C31</f>
        <v>0</v>
      </c>
      <c r="W31" s="7">
        <f>'Expenditures 2002-03'!V31/'Expenditures 2002-03 per pupil'!C31</f>
        <v>0</v>
      </c>
      <c r="X31" s="7">
        <f>'Expenditures 2002-03'!W31/'Expenditures 2002-03 per pupil'!C31</f>
        <v>0.95082141915172613</v>
      </c>
      <c r="Y31" s="7">
        <f>'Expenditures 2002-03'!X31/'Expenditures 2002-03 per pupil'!C31</f>
        <v>0</v>
      </c>
      <c r="Z31" s="7">
        <f>'Expenditures 2002-03'!Y31/'Expenditures 2002-03 per pupil'!C31</f>
        <v>644.35168229620081</v>
      </c>
      <c r="AA31" s="7">
        <f>'Expenditures 2002-03'!Z31/'Expenditures 2002-03 per pupil'!C31</f>
        <v>198.20170596903284</v>
      </c>
    </row>
    <row r="32" spans="1:27" x14ac:dyDescent="0.25">
      <c r="A32" s="20" t="s">
        <v>71</v>
      </c>
      <c r="B32" s="21" t="s">
        <v>421</v>
      </c>
      <c r="C32" s="29">
        <v>1083.4714999999999</v>
      </c>
      <c r="D32" s="7">
        <f>'Expenditures 2002-03'!C32/'Expenditures 2002-03 per pupil'!C32</f>
        <v>8216.363762221712</v>
      </c>
      <c r="E32" s="7">
        <f>'Expenditures 2002-03'!D32/'Expenditures 2002-03 per pupil'!C32</f>
        <v>7772.9598425062422</v>
      </c>
      <c r="F32" s="7">
        <f>'Expenditures 2002-03'!E32/'Expenditures 2002-03 per pupil'!C32</f>
        <v>4968.2751138354824</v>
      </c>
      <c r="G32" s="7">
        <f>'Expenditures 2002-03'!F32/'Expenditures 2002-03 per pupil'!C32</f>
        <v>217.38016182243837</v>
      </c>
      <c r="H32" s="7">
        <f>'Expenditures 2002-03'!G32/'Expenditures 2002-03 per pupil'!C32</f>
        <v>265.48787854595162</v>
      </c>
      <c r="I32" s="7">
        <f>'Expenditures 2002-03'!H32/'Expenditures 2002-03 per pupil'!C32</f>
        <v>449.0356229951596</v>
      </c>
      <c r="J32" s="7">
        <f>'Expenditures 2002-03'!I32/'Expenditures 2002-03 per pupil'!C32</f>
        <v>342.10121816771368</v>
      </c>
      <c r="K32" s="7">
        <f>'Expenditures 2002-03'!J32/'Expenditures 2002-03 per pupil'!C32</f>
        <v>0</v>
      </c>
      <c r="L32" s="7">
        <f>'Expenditures 2002-03'!K32/'Expenditures 2002-03 per pupil'!C32</f>
        <v>701.45501750622896</v>
      </c>
      <c r="M32" s="7">
        <f>'Expenditures 2002-03'!L32/'Expenditures 2002-03 per pupil'!C32</f>
        <v>285.81369237677228</v>
      </c>
      <c r="N32" s="7">
        <f>'Expenditures 2002-03'!M32/'Expenditures 2002-03 per pupil'!C32</f>
        <v>0</v>
      </c>
      <c r="O32" s="7">
        <f>'Expenditures 2002-03'!N32/'Expenditures 2002-03 per pupil'!C32</f>
        <v>0</v>
      </c>
      <c r="P32" s="7">
        <f>'Expenditures 2002-03'!O32/'Expenditures 2002-03 per pupil'!C32</f>
        <v>457.55665931222006</v>
      </c>
      <c r="Q32" s="7">
        <f>'Expenditures 2002-03'!P32/'Expenditures 2002-03 per pupil'!C32</f>
        <v>85.854477944274507</v>
      </c>
      <c r="R32" s="7">
        <f>'Expenditures 2002-03'!Q32/'Expenditures 2002-03 per pupil'!C32</f>
        <v>0</v>
      </c>
      <c r="S32" s="7">
        <f>'Expenditures 2002-03'!R32/'Expenditures 2002-03 per pupil'!C32</f>
        <v>0</v>
      </c>
      <c r="T32" s="7">
        <f>'Expenditures 2002-03'!S32/'Expenditures 2002-03 per pupil'!C32</f>
        <v>0</v>
      </c>
      <c r="U32" s="7">
        <f>'Expenditures 2002-03'!T32/'Expenditures 2002-03 per pupil'!C32</f>
        <v>0</v>
      </c>
      <c r="V32" s="7">
        <f>'Expenditures 2002-03'!U32/'Expenditures 2002-03 per pupil'!C32</f>
        <v>0</v>
      </c>
      <c r="W32" s="7">
        <f>'Expenditures 2002-03'!V32/'Expenditures 2002-03 per pupil'!C32</f>
        <v>0</v>
      </c>
      <c r="X32" s="7">
        <f>'Expenditures 2002-03'!W32/'Expenditures 2002-03 per pupil'!C32</f>
        <v>0</v>
      </c>
      <c r="Y32" s="7">
        <f>'Expenditures 2002-03'!X32/'Expenditures 2002-03 per pupil'!C32</f>
        <v>0</v>
      </c>
      <c r="Z32" s="7">
        <f>'Expenditures 2002-03'!Y32/'Expenditures 2002-03 per pupil'!C32</f>
        <v>443.40391971547018</v>
      </c>
      <c r="AA32" s="7">
        <f>'Expenditures 2002-03'!Z32/'Expenditures 2002-03 per pupil'!C32</f>
        <v>31.917323159861617</v>
      </c>
    </row>
    <row r="33" spans="1:27" x14ac:dyDescent="0.25">
      <c r="A33" s="20" t="s">
        <v>73</v>
      </c>
      <c r="B33" s="21" t="s">
        <v>422</v>
      </c>
      <c r="C33" s="29">
        <v>753.97679999999991</v>
      </c>
      <c r="D33" s="7">
        <f>'Expenditures 2002-03'!C33/'Expenditures 2002-03 per pupil'!C33</f>
        <v>7871.635373926626</v>
      </c>
      <c r="E33" s="7">
        <f>'Expenditures 2002-03'!D33/'Expenditures 2002-03 per pupil'!C33</f>
        <v>7035.116385543959</v>
      </c>
      <c r="F33" s="7">
        <f>'Expenditures 2002-03'!E33/'Expenditures 2002-03 per pupil'!C33</f>
        <v>4300.0154116147878</v>
      </c>
      <c r="G33" s="7">
        <f>'Expenditures 2002-03'!F33/'Expenditures 2002-03 per pupil'!C33</f>
        <v>200.75474470832529</v>
      </c>
      <c r="H33" s="7">
        <f>'Expenditures 2002-03'!G33/'Expenditures 2002-03 per pupil'!C33</f>
        <v>102.51144332292453</v>
      </c>
      <c r="I33" s="7">
        <f>'Expenditures 2002-03'!H33/'Expenditures 2002-03 per pupil'!C33</f>
        <v>338.10393104933735</v>
      </c>
      <c r="J33" s="7">
        <f>'Expenditures 2002-03'!I33/'Expenditures 2002-03 per pupil'!C33</f>
        <v>275.5982544821008</v>
      </c>
      <c r="K33" s="7">
        <f>'Expenditures 2002-03'!J33/'Expenditures 2002-03 per pupil'!C33</f>
        <v>43.453392730386405</v>
      </c>
      <c r="L33" s="7">
        <f>'Expenditures 2002-03'!K33/'Expenditures 2002-03 per pupil'!C33</f>
        <v>633.34672897097107</v>
      </c>
      <c r="M33" s="7">
        <f>'Expenditures 2002-03'!L33/'Expenditures 2002-03 per pupil'!C33</f>
        <v>486.8422078769533</v>
      </c>
      <c r="N33" s="7">
        <f>'Expenditures 2002-03'!M33/'Expenditures 2002-03 per pupil'!C33</f>
        <v>156.54850387969501</v>
      </c>
      <c r="O33" s="7">
        <f>'Expenditures 2002-03'!N33/'Expenditures 2002-03 per pupil'!C33</f>
        <v>0</v>
      </c>
      <c r="P33" s="7">
        <f>'Expenditures 2002-03'!O33/'Expenditures 2002-03 per pupil'!C33</f>
        <v>408.4267844846155</v>
      </c>
      <c r="Q33" s="7">
        <f>'Expenditures 2002-03'!P33/'Expenditures 2002-03 per pupil'!C33</f>
        <v>89.514982423862392</v>
      </c>
      <c r="R33" s="7">
        <f>'Expenditures 2002-03'!Q33/'Expenditures 2002-03 per pupil'!C33</f>
        <v>0</v>
      </c>
      <c r="S33" s="7">
        <f>'Expenditures 2002-03'!R33/'Expenditures 2002-03 per pupil'!C33</f>
        <v>0</v>
      </c>
      <c r="T33" s="7">
        <f>'Expenditures 2002-03'!S33/'Expenditures 2002-03 per pupil'!C33</f>
        <v>4.8608922714863381</v>
      </c>
      <c r="U33" s="7">
        <f>'Expenditures 2002-03'!T33/'Expenditures 2002-03 per pupil'!C33</f>
        <v>0</v>
      </c>
      <c r="V33" s="7">
        <f>'Expenditures 2002-03'!U33/'Expenditures 2002-03 per pupil'!C33</f>
        <v>0</v>
      </c>
      <c r="W33" s="7">
        <f>'Expenditures 2002-03'!V33/'Expenditures 2002-03 per pupil'!C33</f>
        <v>2.6459700086262603</v>
      </c>
      <c r="X33" s="7">
        <f>'Expenditures 2002-03'!W33/'Expenditures 2002-03 per pupil'!C33</f>
        <v>574.14673767150407</v>
      </c>
      <c r="Y33" s="7">
        <f>'Expenditures 2002-03'!X33/'Expenditures 2002-03 per pupil'!C33</f>
        <v>0</v>
      </c>
      <c r="Z33" s="7">
        <f>'Expenditures 2002-03'!Y33/'Expenditures 2002-03 per pupil'!C33</f>
        <v>254.86538843104989</v>
      </c>
      <c r="AA33" s="7">
        <f>'Expenditures 2002-03'!Z33/'Expenditures 2002-03 per pupil'!C33</f>
        <v>8.3092742376158011</v>
      </c>
    </row>
    <row r="34" spans="1:27" x14ac:dyDescent="0.25">
      <c r="A34" s="20" t="s">
        <v>75</v>
      </c>
      <c r="B34" s="21" t="s">
        <v>423</v>
      </c>
      <c r="C34" s="29">
        <v>1612.6670999999999</v>
      </c>
      <c r="D34" s="7">
        <f>'Expenditures 2002-03'!C34/'Expenditures 2002-03 per pupil'!C34</f>
        <v>7585.8076040616197</v>
      </c>
      <c r="E34" s="7">
        <f>'Expenditures 2002-03'!D34/'Expenditures 2002-03 per pupil'!C34</f>
        <v>7269.7254380646818</v>
      </c>
      <c r="F34" s="7">
        <f>'Expenditures 2002-03'!E34/'Expenditures 2002-03 per pupil'!C34</f>
        <v>4196.5219604219619</v>
      </c>
      <c r="G34" s="7">
        <f>'Expenditures 2002-03'!F34/'Expenditures 2002-03 per pupil'!C34</f>
        <v>234.3107700281106</v>
      </c>
      <c r="H34" s="7">
        <f>'Expenditures 2002-03'!G34/'Expenditures 2002-03 per pupil'!C34</f>
        <v>200.80671330121388</v>
      </c>
      <c r="I34" s="7">
        <f>'Expenditures 2002-03'!H34/'Expenditures 2002-03 per pupil'!C34</f>
        <v>333.03908165547625</v>
      </c>
      <c r="J34" s="7">
        <f>'Expenditures 2002-03'!I34/'Expenditures 2002-03 per pupil'!C34</f>
        <v>427.40485621614033</v>
      </c>
      <c r="K34" s="7">
        <f>'Expenditures 2002-03'!J34/'Expenditures 2002-03 per pupil'!C34</f>
        <v>158.26735722456297</v>
      </c>
      <c r="L34" s="7">
        <f>'Expenditures 2002-03'!K34/'Expenditures 2002-03 per pupil'!C34</f>
        <v>628.84170576804104</v>
      </c>
      <c r="M34" s="7">
        <f>'Expenditures 2002-03'!L34/'Expenditures 2002-03 per pupil'!C34</f>
        <v>360.98161238609015</v>
      </c>
      <c r="N34" s="7">
        <f>'Expenditures 2002-03'!M34/'Expenditures 2002-03 per pupil'!C34</f>
        <v>157.58011061303355</v>
      </c>
      <c r="O34" s="7">
        <f>'Expenditures 2002-03'!N34/'Expenditures 2002-03 per pupil'!C34</f>
        <v>0</v>
      </c>
      <c r="P34" s="7">
        <f>'Expenditures 2002-03'!O34/'Expenditures 2002-03 per pupil'!C34</f>
        <v>458.03807865863945</v>
      </c>
      <c r="Q34" s="7">
        <f>'Expenditures 2002-03'!P34/'Expenditures 2002-03 per pupil'!C34</f>
        <v>113.93319179141189</v>
      </c>
      <c r="R34" s="7">
        <f>'Expenditures 2002-03'!Q34/'Expenditures 2002-03 per pupil'!C34</f>
        <v>0</v>
      </c>
      <c r="S34" s="7">
        <f>'Expenditures 2002-03'!R34/'Expenditures 2002-03 per pupil'!C34</f>
        <v>0</v>
      </c>
      <c r="T34" s="7">
        <f>'Expenditures 2002-03'!S34/'Expenditures 2002-03 per pupil'!C34</f>
        <v>0</v>
      </c>
      <c r="U34" s="7">
        <f>'Expenditures 2002-03'!T34/'Expenditures 2002-03 per pupil'!C34</f>
        <v>11.366760070940867</v>
      </c>
      <c r="V34" s="7">
        <f>'Expenditures 2002-03'!U34/'Expenditures 2002-03 per pupil'!C34</f>
        <v>0</v>
      </c>
      <c r="W34" s="7">
        <f>'Expenditures 2002-03'!V34/'Expenditures 2002-03 per pupil'!C34</f>
        <v>0</v>
      </c>
      <c r="X34" s="7">
        <f>'Expenditures 2002-03'!W34/'Expenditures 2002-03 per pupil'!C34</f>
        <v>0</v>
      </c>
      <c r="Y34" s="7">
        <f>'Expenditures 2002-03'!X34/'Expenditures 2002-03 per pupil'!C34</f>
        <v>0</v>
      </c>
      <c r="Z34" s="7">
        <f>'Expenditures 2002-03'!Y34/'Expenditures 2002-03 per pupil'!C34</f>
        <v>304.71540592599678</v>
      </c>
      <c r="AA34" s="7">
        <f>'Expenditures 2002-03'!Z34/'Expenditures 2002-03 per pupil'!C34</f>
        <v>109.31604545042187</v>
      </c>
    </row>
    <row r="35" spans="1:27" x14ac:dyDescent="0.25">
      <c r="A35" s="20" t="s">
        <v>77</v>
      </c>
      <c r="B35" s="21" t="s">
        <v>424</v>
      </c>
      <c r="C35" s="29">
        <v>4285.4436999999998</v>
      </c>
      <c r="D35" s="7">
        <f>'Expenditures 2002-03'!C35/'Expenditures 2002-03 per pupil'!C35</f>
        <v>7000.3697353438574</v>
      </c>
      <c r="E35" s="7">
        <f>'Expenditures 2002-03'!D35/'Expenditures 2002-03 per pupil'!C35</f>
        <v>6728.2974992764457</v>
      </c>
      <c r="F35" s="7">
        <f>'Expenditures 2002-03'!E35/'Expenditures 2002-03 per pupil'!C35</f>
        <v>3962.536976042878</v>
      </c>
      <c r="G35" s="7">
        <f>'Expenditures 2002-03'!F35/'Expenditures 2002-03 per pupil'!C35</f>
        <v>288.13451685294569</v>
      </c>
      <c r="H35" s="7">
        <f>'Expenditures 2002-03'!G35/'Expenditures 2002-03 per pupil'!C35</f>
        <v>186.45311102791996</v>
      </c>
      <c r="I35" s="7">
        <f>'Expenditures 2002-03'!H35/'Expenditures 2002-03 per pupil'!C35</f>
        <v>201.02077178146104</v>
      </c>
      <c r="J35" s="7">
        <f>'Expenditures 2002-03'!I35/'Expenditures 2002-03 per pupil'!C35</f>
        <v>317.73371098073227</v>
      </c>
      <c r="K35" s="7">
        <f>'Expenditures 2002-03'!J35/'Expenditures 2002-03 per pupil'!C35</f>
        <v>88.343533716240401</v>
      </c>
      <c r="L35" s="7">
        <f>'Expenditures 2002-03'!K35/'Expenditures 2002-03 per pupil'!C35</f>
        <v>604.46734138637726</v>
      </c>
      <c r="M35" s="7">
        <f>'Expenditures 2002-03'!L35/'Expenditures 2002-03 per pupil'!C35</f>
        <v>508.54752566227859</v>
      </c>
      <c r="N35" s="7">
        <f>'Expenditures 2002-03'!M35/'Expenditures 2002-03 per pupil'!C35</f>
        <v>46.770141910859778</v>
      </c>
      <c r="O35" s="7">
        <f>'Expenditures 2002-03'!N35/'Expenditures 2002-03 per pupil'!C35</f>
        <v>0</v>
      </c>
      <c r="P35" s="7">
        <f>'Expenditures 2002-03'!O35/'Expenditures 2002-03 per pupil'!C35</f>
        <v>384.8573579440561</v>
      </c>
      <c r="Q35" s="7">
        <f>'Expenditures 2002-03'!P35/'Expenditures 2002-03 per pupil'!C35</f>
        <v>139.43251197069748</v>
      </c>
      <c r="R35" s="7">
        <f>'Expenditures 2002-03'!Q35/'Expenditures 2002-03 per pupil'!C35</f>
        <v>0</v>
      </c>
      <c r="S35" s="7">
        <f>'Expenditures 2002-03'!R35/'Expenditures 2002-03 per pupil'!C35</f>
        <v>0</v>
      </c>
      <c r="T35" s="7">
        <f>'Expenditures 2002-03'!S35/'Expenditures 2002-03 per pupil'!C35</f>
        <v>0</v>
      </c>
      <c r="U35" s="7">
        <f>'Expenditures 2002-03'!T35/'Expenditures 2002-03 per pupil'!C35</f>
        <v>0</v>
      </c>
      <c r="V35" s="7">
        <f>'Expenditures 2002-03'!U35/'Expenditures 2002-03 per pupil'!C35</f>
        <v>0</v>
      </c>
      <c r="W35" s="7">
        <f>'Expenditures 2002-03'!V35/'Expenditures 2002-03 per pupil'!C35</f>
        <v>0</v>
      </c>
      <c r="X35" s="7">
        <f>'Expenditures 2002-03'!W35/'Expenditures 2002-03 per pupil'!C35</f>
        <v>8.3634280389682875E-2</v>
      </c>
      <c r="Y35" s="7">
        <f>'Expenditures 2002-03'!X35/'Expenditures 2002-03 per pupil'!C35</f>
        <v>0</v>
      </c>
      <c r="Z35" s="7">
        <f>'Expenditures 2002-03'!Y35/'Expenditures 2002-03 per pupil'!C35</f>
        <v>271.98860178702154</v>
      </c>
      <c r="AA35" s="7">
        <f>'Expenditures 2002-03'!Z35/'Expenditures 2002-03 per pupil'!C35</f>
        <v>115.87865219183722</v>
      </c>
    </row>
    <row r="36" spans="1:27" x14ac:dyDescent="0.25">
      <c r="A36" s="20" t="s">
        <v>79</v>
      </c>
      <c r="B36" s="21" t="s">
        <v>425</v>
      </c>
      <c r="C36" s="29">
        <v>2133.7785999999996</v>
      </c>
      <c r="D36" s="7">
        <f>'Expenditures 2002-03'!C36/'Expenditures 2002-03 per pupil'!C36</f>
        <v>7178.2827937256488</v>
      </c>
      <c r="E36" s="7">
        <f>'Expenditures 2002-03'!D36/'Expenditures 2002-03 per pupil'!C36</f>
        <v>6883.4551532197402</v>
      </c>
      <c r="F36" s="7">
        <f>'Expenditures 2002-03'!E36/'Expenditures 2002-03 per pupil'!C36</f>
        <v>4107.3858740546002</v>
      </c>
      <c r="G36" s="7">
        <f>'Expenditures 2002-03'!F36/'Expenditures 2002-03 per pupil'!C36</f>
        <v>222.4513827254618</v>
      </c>
      <c r="H36" s="7">
        <f>'Expenditures 2002-03'!G36/'Expenditures 2002-03 per pupil'!C36</f>
        <v>267.31949134741535</v>
      </c>
      <c r="I36" s="7">
        <f>'Expenditures 2002-03'!H36/'Expenditures 2002-03 per pupil'!C36</f>
        <v>224.00908416646416</v>
      </c>
      <c r="J36" s="7">
        <f>'Expenditures 2002-03'!I36/'Expenditures 2002-03 per pupil'!C36</f>
        <v>394.88520505360776</v>
      </c>
      <c r="K36" s="7">
        <f>'Expenditures 2002-03'!J36/'Expenditures 2002-03 per pupil'!C36</f>
        <v>60.161213539211623</v>
      </c>
      <c r="L36" s="7">
        <f>'Expenditures 2002-03'!K36/'Expenditures 2002-03 per pupil'!C36</f>
        <v>606.44549064274997</v>
      </c>
      <c r="M36" s="7">
        <f>'Expenditures 2002-03'!L36/'Expenditures 2002-03 per pupil'!C36</f>
        <v>399.90334048715272</v>
      </c>
      <c r="N36" s="7">
        <f>'Expenditures 2002-03'!M36/'Expenditures 2002-03 per pupil'!C36</f>
        <v>49.792752631411723</v>
      </c>
      <c r="O36" s="7">
        <f>'Expenditures 2002-03'!N36/'Expenditures 2002-03 per pupil'!C36</f>
        <v>0</v>
      </c>
      <c r="P36" s="7">
        <f>'Expenditures 2002-03'!O36/'Expenditures 2002-03 per pupil'!C36</f>
        <v>430.02184012905565</v>
      </c>
      <c r="Q36" s="7">
        <f>'Expenditures 2002-03'!P36/'Expenditures 2002-03 per pupil'!C36</f>
        <v>121.07947844260882</v>
      </c>
      <c r="R36" s="7">
        <f>'Expenditures 2002-03'!Q36/'Expenditures 2002-03 per pupil'!C36</f>
        <v>0</v>
      </c>
      <c r="S36" s="7">
        <f>'Expenditures 2002-03'!R36/'Expenditures 2002-03 per pupil'!C36</f>
        <v>0.70297827525311218</v>
      </c>
      <c r="T36" s="7">
        <f>'Expenditures 2002-03'!S36/'Expenditures 2002-03 per pupil'!C36</f>
        <v>0.5036136363913295</v>
      </c>
      <c r="U36" s="7">
        <f>'Expenditures 2002-03'!T36/'Expenditures 2002-03 per pupil'!C36</f>
        <v>0</v>
      </c>
      <c r="V36" s="7">
        <f>'Expenditures 2002-03'!U36/'Expenditures 2002-03 per pupil'!C36</f>
        <v>0</v>
      </c>
      <c r="W36" s="7">
        <f>'Expenditures 2002-03'!V36/'Expenditures 2002-03 per pupil'!C36</f>
        <v>0</v>
      </c>
      <c r="X36" s="7">
        <f>'Expenditures 2002-03'!W36/'Expenditures 2002-03 per pupil'!C36</f>
        <v>0</v>
      </c>
      <c r="Y36" s="7">
        <f>'Expenditures 2002-03'!X36/'Expenditures 2002-03 per pupil'!C36</f>
        <v>0</v>
      </c>
      <c r="Z36" s="7">
        <f>'Expenditures 2002-03'!Y36/'Expenditures 2002-03 per pupil'!C36</f>
        <v>293.62104859426381</v>
      </c>
      <c r="AA36" s="7">
        <f>'Expenditures 2002-03'!Z36/'Expenditures 2002-03 per pupil'!C36</f>
        <v>279.77074097565702</v>
      </c>
    </row>
    <row r="37" spans="1:27" x14ac:dyDescent="0.25">
      <c r="A37" s="20" t="s">
        <v>81</v>
      </c>
      <c r="B37" s="21" t="s">
        <v>426</v>
      </c>
      <c r="C37" s="29">
        <v>683.99880000000007</v>
      </c>
      <c r="D37" s="7">
        <f>'Expenditures 2002-03'!C37/'Expenditures 2002-03 per pupil'!C37</f>
        <v>7277.3527234258299</v>
      </c>
      <c r="E37" s="7">
        <f>'Expenditures 2002-03'!D37/'Expenditures 2002-03 per pupil'!C37</f>
        <v>7091.530452977403</v>
      </c>
      <c r="F37" s="7">
        <f>'Expenditures 2002-03'!E37/'Expenditures 2002-03 per pupil'!C37</f>
        <v>4029.2074781417741</v>
      </c>
      <c r="G37" s="7">
        <f>'Expenditures 2002-03'!F37/'Expenditures 2002-03 per pupil'!C37</f>
        <v>182.56821503195619</v>
      </c>
      <c r="H37" s="7">
        <f>'Expenditures 2002-03'!G37/'Expenditures 2002-03 per pupil'!C37</f>
        <v>290.87210386918804</v>
      </c>
      <c r="I37" s="7">
        <f>'Expenditures 2002-03'!H37/'Expenditures 2002-03 per pupil'!C37</f>
        <v>465.45222009161415</v>
      </c>
      <c r="J37" s="7">
        <f>'Expenditures 2002-03'!I37/'Expenditures 2002-03 per pupil'!C37</f>
        <v>499.36792286770088</v>
      </c>
      <c r="K37" s="7">
        <f>'Expenditures 2002-03'!J37/'Expenditures 2002-03 per pupil'!C37</f>
        <v>29.998707600071814</v>
      </c>
      <c r="L37" s="7">
        <f>'Expenditures 2002-03'!K37/'Expenditures 2002-03 per pupil'!C37</f>
        <v>504.62167477486798</v>
      </c>
      <c r="M37" s="7">
        <f>'Expenditures 2002-03'!L37/'Expenditures 2002-03 per pupil'!C37</f>
        <v>431.63173678082478</v>
      </c>
      <c r="N37" s="7">
        <f>'Expenditures 2002-03'!M37/'Expenditures 2002-03 per pupil'!C37</f>
        <v>70.865650641492337</v>
      </c>
      <c r="O37" s="7">
        <f>'Expenditures 2002-03'!N37/'Expenditures 2002-03 per pupil'!C37</f>
        <v>0</v>
      </c>
      <c r="P37" s="7">
        <f>'Expenditures 2002-03'!O37/'Expenditures 2002-03 per pupil'!C37</f>
        <v>435.01571932582328</v>
      </c>
      <c r="Q37" s="7">
        <f>'Expenditures 2002-03'!P37/'Expenditures 2002-03 per pupil'!C37</f>
        <v>151.92902385208862</v>
      </c>
      <c r="R37" s="7">
        <f>'Expenditures 2002-03'!Q37/'Expenditures 2002-03 per pupil'!C37</f>
        <v>0</v>
      </c>
      <c r="S37" s="7">
        <f>'Expenditures 2002-03'!R37/'Expenditures 2002-03 per pupil'!C37</f>
        <v>0</v>
      </c>
      <c r="T37" s="7">
        <f>'Expenditures 2002-03'!S37/'Expenditures 2002-03 per pupil'!C37</f>
        <v>0</v>
      </c>
      <c r="U37" s="7">
        <f>'Expenditures 2002-03'!T37/'Expenditures 2002-03 per pupil'!C37</f>
        <v>0</v>
      </c>
      <c r="V37" s="7">
        <f>'Expenditures 2002-03'!U37/'Expenditures 2002-03 per pupil'!C37</f>
        <v>0</v>
      </c>
      <c r="W37" s="7">
        <f>'Expenditures 2002-03'!V37/'Expenditures 2002-03 per pupil'!C37</f>
        <v>0</v>
      </c>
      <c r="X37" s="7">
        <f>'Expenditures 2002-03'!W37/'Expenditures 2002-03 per pupil'!C37</f>
        <v>0</v>
      </c>
      <c r="Y37" s="7">
        <f>'Expenditures 2002-03'!X37/'Expenditures 2002-03 per pupil'!C37</f>
        <v>0</v>
      </c>
      <c r="Z37" s="7">
        <f>'Expenditures 2002-03'!Y37/'Expenditures 2002-03 per pupil'!C37</f>
        <v>185.82227044842767</v>
      </c>
      <c r="AA37" s="7">
        <f>'Expenditures 2002-03'!Z37/'Expenditures 2002-03 per pupil'!C37</f>
        <v>528.94399814736516</v>
      </c>
    </row>
    <row r="38" spans="1:27" x14ac:dyDescent="0.25">
      <c r="A38" s="20" t="s">
        <v>83</v>
      </c>
      <c r="B38" s="21" t="s">
        <v>427</v>
      </c>
      <c r="C38" s="29">
        <v>8160.3755000000001</v>
      </c>
      <c r="D38" s="7">
        <f>'Expenditures 2002-03'!C38/'Expenditures 2002-03 per pupil'!C38</f>
        <v>6855.6252319516425</v>
      </c>
      <c r="E38" s="7">
        <f>'Expenditures 2002-03'!D38/'Expenditures 2002-03 per pupil'!C38</f>
        <v>6553.059027737143</v>
      </c>
      <c r="F38" s="7">
        <f>'Expenditures 2002-03'!E38/'Expenditures 2002-03 per pupil'!C38</f>
        <v>3844.8062616726397</v>
      </c>
      <c r="G38" s="7">
        <f>'Expenditures 2002-03'!F38/'Expenditures 2002-03 per pupil'!C38</f>
        <v>240.70598099315404</v>
      </c>
      <c r="H38" s="7">
        <f>'Expenditures 2002-03'!G38/'Expenditures 2002-03 per pupil'!C38</f>
        <v>180.56648496138445</v>
      </c>
      <c r="I38" s="7">
        <f>'Expenditures 2002-03'!H38/'Expenditures 2002-03 per pupil'!C38</f>
        <v>147.00356129445268</v>
      </c>
      <c r="J38" s="7">
        <f>'Expenditures 2002-03'!I38/'Expenditures 2002-03 per pupil'!C38</f>
        <v>280.95927203349896</v>
      </c>
      <c r="K38" s="7">
        <f>'Expenditures 2002-03'!J38/'Expenditures 2002-03 per pupil'!C38</f>
        <v>51.041354653348975</v>
      </c>
      <c r="L38" s="7">
        <f>'Expenditures 2002-03'!K38/'Expenditures 2002-03 per pupil'!C38</f>
        <v>720.06646140241946</v>
      </c>
      <c r="M38" s="7">
        <f>'Expenditures 2002-03'!L38/'Expenditures 2002-03 per pupil'!C38</f>
        <v>469.0046260738859</v>
      </c>
      <c r="N38" s="7">
        <f>'Expenditures 2002-03'!M38/'Expenditures 2002-03 per pupil'!C38</f>
        <v>110.96786538805719</v>
      </c>
      <c r="O38" s="7">
        <f>'Expenditures 2002-03'!N38/'Expenditures 2002-03 per pupil'!C38</f>
        <v>0</v>
      </c>
      <c r="P38" s="7">
        <f>'Expenditures 2002-03'!O38/'Expenditures 2002-03 per pupil'!C38</f>
        <v>396.01549708098605</v>
      </c>
      <c r="Q38" s="7">
        <f>'Expenditures 2002-03'!P38/'Expenditures 2002-03 per pupil'!C38</f>
        <v>111.92166218331498</v>
      </c>
      <c r="R38" s="7">
        <f>'Expenditures 2002-03'!Q38/'Expenditures 2002-03 per pupil'!C38</f>
        <v>0</v>
      </c>
      <c r="S38" s="7">
        <f>'Expenditures 2002-03'!R38/'Expenditures 2002-03 per pupil'!C38</f>
        <v>0</v>
      </c>
      <c r="T38" s="7">
        <f>'Expenditures 2002-03'!S38/'Expenditures 2002-03 per pupil'!C38</f>
        <v>0</v>
      </c>
      <c r="U38" s="7">
        <f>'Expenditures 2002-03'!T38/'Expenditures 2002-03 per pupil'!C38</f>
        <v>0</v>
      </c>
      <c r="V38" s="7">
        <f>'Expenditures 2002-03'!U38/'Expenditures 2002-03 per pupil'!C38</f>
        <v>0</v>
      </c>
      <c r="W38" s="7">
        <f>'Expenditures 2002-03'!V38/'Expenditures 2002-03 per pupil'!C38</f>
        <v>0</v>
      </c>
      <c r="X38" s="7">
        <f>'Expenditures 2002-03'!W38/'Expenditures 2002-03 per pupil'!C38</f>
        <v>14.08023442058518</v>
      </c>
      <c r="Y38" s="7">
        <f>'Expenditures 2002-03'!X38/'Expenditures 2002-03 per pupil'!C38</f>
        <v>0</v>
      </c>
      <c r="Z38" s="7">
        <f>'Expenditures 2002-03'!Y38/'Expenditures 2002-03 per pupil'!C38</f>
        <v>288.48596979391448</v>
      </c>
      <c r="AA38" s="7">
        <f>'Expenditures 2002-03'!Z38/'Expenditures 2002-03 per pupil'!C38</f>
        <v>80.352406577368896</v>
      </c>
    </row>
    <row r="39" spans="1:27" x14ac:dyDescent="0.25">
      <c r="A39" s="20" t="s">
        <v>85</v>
      </c>
      <c r="B39" s="21" t="s">
        <v>428</v>
      </c>
      <c r="C39" s="29">
        <v>4687.3141999999998</v>
      </c>
      <c r="D39" s="7">
        <f>'Expenditures 2002-03'!C39/'Expenditures 2002-03 per pupil'!C39</f>
        <v>6594.2686944263305</v>
      </c>
      <c r="E39" s="7">
        <f>'Expenditures 2002-03'!D39/'Expenditures 2002-03 per pupil'!C39</f>
        <v>6138.0566572644093</v>
      </c>
      <c r="F39" s="7">
        <f>'Expenditures 2002-03'!E39/'Expenditures 2002-03 per pupil'!C39</f>
        <v>3706.3946406665041</v>
      </c>
      <c r="G39" s="7">
        <f>'Expenditures 2002-03'!F39/'Expenditures 2002-03 per pupil'!C39</f>
        <v>260.9227561489264</v>
      </c>
      <c r="H39" s="7">
        <f>'Expenditures 2002-03'!G39/'Expenditures 2002-03 per pupil'!C39</f>
        <v>197.49181738232951</v>
      </c>
      <c r="I39" s="7">
        <f>'Expenditures 2002-03'!H39/'Expenditures 2002-03 per pupil'!C39</f>
        <v>168.2434217872572</v>
      </c>
      <c r="J39" s="7">
        <f>'Expenditures 2002-03'!I39/'Expenditures 2002-03 per pupil'!C39</f>
        <v>303.52767476095374</v>
      </c>
      <c r="K39" s="7">
        <f>'Expenditures 2002-03'!J39/'Expenditures 2002-03 per pupil'!C39</f>
        <v>58.377379523651307</v>
      </c>
      <c r="L39" s="7">
        <f>'Expenditures 2002-03'!K39/'Expenditures 2002-03 per pupil'!C39</f>
        <v>527.75032661561283</v>
      </c>
      <c r="M39" s="7">
        <f>'Expenditures 2002-03'!L39/'Expenditures 2002-03 per pupil'!C39</f>
        <v>340.10145938157933</v>
      </c>
      <c r="N39" s="7">
        <f>'Expenditures 2002-03'!M39/'Expenditures 2002-03 per pupil'!C39</f>
        <v>69.069873745608945</v>
      </c>
      <c r="O39" s="7">
        <f>'Expenditures 2002-03'!N39/'Expenditures 2002-03 per pupil'!C39</f>
        <v>0</v>
      </c>
      <c r="P39" s="7">
        <f>'Expenditures 2002-03'!O39/'Expenditures 2002-03 per pupil'!C39</f>
        <v>423.95601301914007</v>
      </c>
      <c r="Q39" s="7">
        <f>'Expenditures 2002-03'!P39/'Expenditures 2002-03 per pupil'!C39</f>
        <v>82.221294232846603</v>
      </c>
      <c r="R39" s="7">
        <f>'Expenditures 2002-03'!Q39/'Expenditures 2002-03 per pupil'!C39</f>
        <v>0</v>
      </c>
      <c r="S39" s="7">
        <f>'Expenditures 2002-03'!R39/'Expenditures 2002-03 per pupil'!C39</f>
        <v>0</v>
      </c>
      <c r="T39" s="7">
        <f>'Expenditures 2002-03'!S39/'Expenditures 2002-03 per pupil'!C39</f>
        <v>0</v>
      </c>
      <c r="U39" s="7">
        <f>'Expenditures 2002-03'!T39/'Expenditures 2002-03 per pupil'!C39</f>
        <v>0</v>
      </c>
      <c r="V39" s="7">
        <f>'Expenditures 2002-03'!U39/'Expenditures 2002-03 per pupil'!C39</f>
        <v>0</v>
      </c>
      <c r="W39" s="7">
        <f>'Expenditures 2002-03'!V39/'Expenditures 2002-03 per pupil'!C39</f>
        <v>0</v>
      </c>
      <c r="X39" s="7">
        <f>'Expenditures 2002-03'!W39/'Expenditures 2002-03 per pupil'!C39</f>
        <v>194.00029338762911</v>
      </c>
      <c r="Y39" s="7">
        <f>'Expenditures 2002-03'!X39/'Expenditures 2002-03 per pupil'!C39</f>
        <v>0</v>
      </c>
      <c r="Z39" s="7">
        <f>'Expenditures 2002-03'!Y39/'Expenditures 2002-03 per pupil'!C39</f>
        <v>262.2117437742919</v>
      </c>
      <c r="AA39" s="7">
        <f>'Expenditures 2002-03'!Z39/'Expenditures 2002-03 per pupil'!C39</f>
        <v>20.480811804764443</v>
      </c>
    </row>
    <row r="40" spans="1:27" x14ac:dyDescent="0.25">
      <c r="A40" s="20" t="s">
        <v>87</v>
      </c>
      <c r="B40" s="21" t="s">
        <v>429</v>
      </c>
      <c r="C40" s="29">
        <v>3511.2283000000002</v>
      </c>
      <c r="D40" s="7">
        <f>'Expenditures 2002-03'!C40/'Expenditures 2002-03 per pupil'!C40</f>
        <v>8332.9294110553838</v>
      </c>
      <c r="E40" s="7">
        <f>'Expenditures 2002-03'!D40/'Expenditures 2002-03 per pupil'!C40</f>
        <v>8031.368547012451</v>
      </c>
      <c r="F40" s="7">
        <f>'Expenditures 2002-03'!E40/'Expenditures 2002-03 per pupil'!C40</f>
        <v>4423.5977563748847</v>
      </c>
      <c r="G40" s="7">
        <f>'Expenditures 2002-03'!F40/'Expenditures 2002-03 per pupil'!C40</f>
        <v>265.97496949998947</v>
      </c>
      <c r="H40" s="7">
        <f>'Expenditures 2002-03'!G40/'Expenditures 2002-03 per pupil'!C40</f>
        <v>518.86188659393065</v>
      </c>
      <c r="I40" s="7">
        <f>'Expenditures 2002-03'!H40/'Expenditures 2002-03 per pupil'!C40</f>
        <v>375.41008370204804</v>
      </c>
      <c r="J40" s="7">
        <f>'Expenditures 2002-03'!I40/'Expenditures 2002-03 per pupil'!C40</f>
        <v>373.42111875778625</v>
      </c>
      <c r="K40" s="7">
        <f>'Expenditures 2002-03'!J40/'Expenditures 2002-03 per pupil'!C40</f>
        <v>0</v>
      </c>
      <c r="L40" s="7">
        <f>'Expenditures 2002-03'!K40/'Expenditures 2002-03 per pupil'!C40</f>
        <v>785.90506917479559</v>
      </c>
      <c r="M40" s="7">
        <f>'Expenditures 2002-03'!L40/'Expenditures 2002-03 per pupil'!C40</f>
        <v>560.14393310739717</v>
      </c>
      <c r="N40" s="7">
        <f>'Expenditures 2002-03'!M40/'Expenditures 2002-03 per pupil'!C40</f>
        <v>23.696872686973958</v>
      </c>
      <c r="O40" s="7">
        <f>'Expenditures 2002-03'!N40/'Expenditures 2002-03 per pupil'!C40</f>
        <v>0</v>
      </c>
      <c r="P40" s="7">
        <f>'Expenditures 2002-03'!O40/'Expenditures 2002-03 per pupil'!C40</f>
        <v>503.87194133745157</v>
      </c>
      <c r="Q40" s="7">
        <f>'Expenditures 2002-03'!P40/'Expenditures 2002-03 per pupil'!C40</f>
        <v>200.48491577719398</v>
      </c>
      <c r="R40" s="7">
        <f>'Expenditures 2002-03'!Q40/'Expenditures 2002-03 per pupil'!C40</f>
        <v>0</v>
      </c>
      <c r="S40" s="7">
        <f>'Expenditures 2002-03'!R40/'Expenditures 2002-03 per pupil'!C40</f>
        <v>0</v>
      </c>
      <c r="T40" s="7">
        <f>'Expenditures 2002-03'!S40/'Expenditures 2002-03 per pupil'!C40</f>
        <v>0</v>
      </c>
      <c r="U40" s="7">
        <f>'Expenditures 2002-03'!T40/'Expenditures 2002-03 per pupil'!C40</f>
        <v>0</v>
      </c>
      <c r="V40" s="7">
        <f>'Expenditures 2002-03'!U40/'Expenditures 2002-03 per pupil'!C40</f>
        <v>0</v>
      </c>
      <c r="W40" s="7">
        <f>'Expenditures 2002-03'!V40/'Expenditures 2002-03 per pupil'!C40</f>
        <v>0</v>
      </c>
      <c r="X40" s="7">
        <f>'Expenditures 2002-03'!W40/'Expenditures 2002-03 per pupil'!C40</f>
        <v>5.8062701305978877</v>
      </c>
      <c r="Y40" s="7">
        <f>'Expenditures 2002-03'!X40/'Expenditures 2002-03 per pupil'!C40</f>
        <v>0</v>
      </c>
      <c r="Z40" s="7">
        <f>'Expenditures 2002-03'!Y40/'Expenditures 2002-03 per pupil'!C40</f>
        <v>295.75459391233545</v>
      </c>
      <c r="AA40" s="7">
        <f>'Expenditures 2002-03'!Z40/'Expenditures 2002-03 per pupil'!C40</f>
        <v>14.240031045546083</v>
      </c>
    </row>
    <row r="41" spans="1:27" x14ac:dyDescent="0.25">
      <c r="A41" s="20" t="s">
        <v>89</v>
      </c>
      <c r="B41" s="21" t="s">
        <v>430</v>
      </c>
      <c r="C41" s="29">
        <v>1366.3347999999999</v>
      </c>
      <c r="D41" s="7">
        <f>'Expenditures 2002-03'!C41/'Expenditures 2002-03 per pupil'!C41</f>
        <v>8459.4989456464118</v>
      </c>
      <c r="E41" s="7">
        <f>'Expenditures 2002-03'!D41/'Expenditures 2002-03 per pupil'!C41</f>
        <v>8178.366356474271</v>
      </c>
      <c r="F41" s="7">
        <f>'Expenditures 2002-03'!E41/'Expenditures 2002-03 per pupil'!C41</f>
        <v>4655.0934661109422</v>
      </c>
      <c r="G41" s="7">
        <f>'Expenditures 2002-03'!F41/'Expenditures 2002-03 per pupil'!C41</f>
        <v>354.06351356929503</v>
      </c>
      <c r="H41" s="7">
        <f>'Expenditures 2002-03'!G41/'Expenditures 2002-03 per pupil'!C41</f>
        <v>449.67526992652171</v>
      </c>
      <c r="I41" s="7">
        <f>'Expenditures 2002-03'!H41/'Expenditures 2002-03 per pupil'!C41</f>
        <v>309.16378621111022</v>
      </c>
      <c r="J41" s="7">
        <f>'Expenditures 2002-03'!I41/'Expenditures 2002-03 per pupil'!C41</f>
        <v>370.35518673754052</v>
      </c>
      <c r="K41" s="7">
        <f>'Expenditures 2002-03'!J41/'Expenditures 2002-03 per pupil'!C41</f>
        <v>58.379454288948807</v>
      </c>
      <c r="L41" s="7">
        <f>'Expenditures 2002-03'!K41/'Expenditures 2002-03 per pupil'!C41</f>
        <v>540.31719751264484</v>
      </c>
      <c r="M41" s="7">
        <f>'Expenditures 2002-03'!L41/'Expenditures 2002-03 per pupil'!C41</f>
        <v>586.75724280754616</v>
      </c>
      <c r="N41" s="7">
        <f>'Expenditures 2002-03'!M41/'Expenditures 2002-03 per pupil'!C41</f>
        <v>0</v>
      </c>
      <c r="O41" s="7">
        <f>'Expenditures 2002-03'!N41/'Expenditures 2002-03 per pupil'!C41</f>
        <v>0</v>
      </c>
      <c r="P41" s="7">
        <f>'Expenditures 2002-03'!O41/'Expenditures 2002-03 per pupil'!C41</f>
        <v>585.27760545951116</v>
      </c>
      <c r="Q41" s="7">
        <f>'Expenditures 2002-03'!P41/'Expenditures 2002-03 per pupil'!C41</f>
        <v>269.28363385021009</v>
      </c>
      <c r="R41" s="7">
        <f>'Expenditures 2002-03'!Q41/'Expenditures 2002-03 per pupil'!C41</f>
        <v>0</v>
      </c>
      <c r="S41" s="7">
        <f>'Expenditures 2002-03'!R41/'Expenditures 2002-03 per pupil'!C41</f>
        <v>3.8506667619093071</v>
      </c>
      <c r="T41" s="7">
        <f>'Expenditures 2002-03'!S41/'Expenditures 2002-03 per pupil'!C41</f>
        <v>0</v>
      </c>
      <c r="U41" s="7">
        <f>'Expenditures 2002-03'!T41/'Expenditures 2002-03 per pupil'!C41</f>
        <v>0</v>
      </c>
      <c r="V41" s="7">
        <f>'Expenditures 2002-03'!U41/'Expenditures 2002-03 per pupil'!C41</f>
        <v>0</v>
      </c>
      <c r="W41" s="7">
        <f>'Expenditures 2002-03'!V41/'Expenditures 2002-03 per pupil'!C41</f>
        <v>0</v>
      </c>
      <c r="X41" s="7">
        <f>'Expenditures 2002-03'!W41/'Expenditures 2002-03 per pupil'!C41</f>
        <v>0</v>
      </c>
      <c r="Y41" s="7">
        <f>'Expenditures 2002-03'!X41/'Expenditures 2002-03 per pupil'!C41</f>
        <v>0</v>
      </c>
      <c r="Z41" s="7">
        <f>'Expenditures 2002-03'!Y41/'Expenditures 2002-03 per pupil'!C41</f>
        <v>277.28192241023214</v>
      </c>
      <c r="AA41" s="7">
        <f>'Expenditures 2002-03'!Z41/'Expenditures 2002-03 per pupil'!C41</f>
        <v>475.97285818966191</v>
      </c>
    </row>
    <row r="42" spans="1:27" x14ac:dyDescent="0.25">
      <c r="A42" s="20" t="s">
        <v>91</v>
      </c>
      <c r="B42" s="21" t="s">
        <v>431</v>
      </c>
      <c r="C42" s="29">
        <v>243.45439999999999</v>
      </c>
      <c r="D42" s="7">
        <f>'Expenditures 2002-03'!C42/'Expenditures 2002-03 per pupil'!C42</f>
        <v>10700.366516275739</v>
      </c>
      <c r="E42" s="7">
        <f>'Expenditures 2002-03'!D42/'Expenditures 2002-03 per pupil'!C42</f>
        <v>9781.6183646711652</v>
      </c>
      <c r="F42" s="7">
        <f>'Expenditures 2002-03'!E42/'Expenditures 2002-03 per pupil'!C42</f>
        <v>5354.977728888859</v>
      </c>
      <c r="G42" s="7">
        <f>'Expenditures 2002-03'!F42/'Expenditures 2002-03 per pupil'!C42</f>
        <v>495.72314158216079</v>
      </c>
      <c r="H42" s="7">
        <f>'Expenditures 2002-03'!G42/'Expenditures 2002-03 per pupil'!C42</f>
        <v>380.72587720739489</v>
      </c>
      <c r="I42" s="7">
        <f>'Expenditures 2002-03'!H42/'Expenditures 2002-03 per pupil'!C42</f>
        <v>631.70408914359325</v>
      </c>
      <c r="J42" s="7">
        <f>'Expenditures 2002-03'!I42/'Expenditures 2002-03 per pupil'!C42</f>
        <v>490.09909042514738</v>
      </c>
      <c r="K42" s="7">
        <f>'Expenditures 2002-03'!J42/'Expenditures 2002-03 per pupil'!C42</f>
        <v>352.18201026557745</v>
      </c>
      <c r="L42" s="7">
        <f>'Expenditures 2002-03'!K42/'Expenditures 2002-03 per pupil'!C42</f>
        <v>653.80625694175183</v>
      </c>
      <c r="M42" s="7">
        <f>'Expenditures 2002-03'!L42/'Expenditures 2002-03 per pupil'!C42</f>
        <v>455.14548104285649</v>
      </c>
      <c r="N42" s="7">
        <f>'Expenditures 2002-03'!M42/'Expenditures 2002-03 per pupil'!C42</f>
        <v>169.99294323700866</v>
      </c>
      <c r="O42" s="7">
        <f>'Expenditures 2002-03'!N42/'Expenditures 2002-03 per pupil'!C42</f>
        <v>0</v>
      </c>
      <c r="P42" s="7">
        <f>'Expenditures 2002-03'!O42/'Expenditures 2002-03 per pupil'!C42</f>
        <v>520.73419087927766</v>
      </c>
      <c r="Q42" s="7">
        <f>'Expenditures 2002-03'!P42/'Expenditures 2002-03 per pupil'!C42</f>
        <v>276.52755505753851</v>
      </c>
      <c r="R42" s="7">
        <f>'Expenditures 2002-03'!Q42/'Expenditures 2002-03 per pupil'!C42</f>
        <v>0</v>
      </c>
      <c r="S42" s="7">
        <f>'Expenditures 2002-03'!R42/'Expenditures 2002-03 per pupil'!C42</f>
        <v>0</v>
      </c>
      <c r="T42" s="7">
        <f>'Expenditures 2002-03'!S42/'Expenditures 2002-03 per pupil'!C42</f>
        <v>0</v>
      </c>
      <c r="U42" s="7">
        <f>'Expenditures 2002-03'!T42/'Expenditures 2002-03 per pupil'!C42</f>
        <v>0</v>
      </c>
      <c r="V42" s="7">
        <f>'Expenditures 2002-03'!U42/'Expenditures 2002-03 per pupil'!C42</f>
        <v>0</v>
      </c>
      <c r="W42" s="7">
        <f>'Expenditures 2002-03'!V42/'Expenditures 2002-03 per pupil'!C42</f>
        <v>0</v>
      </c>
      <c r="X42" s="7">
        <f>'Expenditures 2002-03'!W42/'Expenditures 2002-03 per pupil'!C42</f>
        <v>463.83712925295254</v>
      </c>
      <c r="Y42" s="7">
        <f>'Expenditures 2002-03'!X42/'Expenditures 2002-03 per pupil'!C42</f>
        <v>0</v>
      </c>
      <c r="Z42" s="7">
        <f>'Expenditures 2002-03'!Y42/'Expenditures 2002-03 per pupil'!C42</f>
        <v>454.91102235161901</v>
      </c>
      <c r="AA42" s="7">
        <f>'Expenditures 2002-03'!Z42/'Expenditures 2002-03 per pupil'!C42</f>
        <v>27.31928443273155</v>
      </c>
    </row>
    <row r="43" spans="1:27" x14ac:dyDescent="0.25">
      <c r="A43" s="20" t="s">
        <v>93</v>
      </c>
      <c r="B43" s="21" t="s">
        <v>432</v>
      </c>
      <c r="C43" s="29">
        <v>1927.3169999999998</v>
      </c>
      <c r="D43" s="7">
        <f>'Expenditures 2002-03'!C43/'Expenditures 2002-03 per pupil'!C43</f>
        <v>6837.0350284877895</v>
      </c>
      <c r="E43" s="7">
        <f>'Expenditures 2002-03'!D43/'Expenditures 2002-03 per pupil'!C43</f>
        <v>6461.5436848219579</v>
      </c>
      <c r="F43" s="7">
        <f>'Expenditures 2002-03'!E43/'Expenditures 2002-03 per pupil'!C43</f>
        <v>4223.3533871179479</v>
      </c>
      <c r="G43" s="7">
        <f>'Expenditures 2002-03'!F43/'Expenditures 2002-03 per pupil'!C43</f>
        <v>116.23793076074149</v>
      </c>
      <c r="H43" s="7">
        <f>'Expenditures 2002-03'!G43/'Expenditures 2002-03 per pupil'!C43</f>
        <v>110.75126198751946</v>
      </c>
      <c r="I43" s="7">
        <f>'Expenditures 2002-03'!H43/'Expenditures 2002-03 per pupil'!C43</f>
        <v>333.51020096849663</v>
      </c>
      <c r="J43" s="7">
        <f>'Expenditures 2002-03'!I43/'Expenditures 2002-03 per pupil'!C43</f>
        <v>336.34395379691045</v>
      </c>
      <c r="K43" s="7">
        <f>'Expenditures 2002-03'!J43/'Expenditures 2002-03 per pupil'!C43</f>
        <v>51.675702544002888</v>
      </c>
      <c r="L43" s="7">
        <f>'Expenditures 2002-03'!K43/'Expenditures 2002-03 per pupil'!C43</f>
        <v>471.31298068766068</v>
      </c>
      <c r="M43" s="7">
        <f>'Expenditures 2002-03'!L43/'Expenditures 2002-03 per pupil'!C43</f>
        <v>231.89697906467904</v>
      </c>
      <c r="N43" s="7">
        <f>'Expenditures 2002-03'!M43/'Expenditures 2002-03 per pupil'!C43</f>
        <v>49.49635166399716</v>
      </c>
      <c r="O43" s="7">
        <f>'Expenditures 2002-03'!N43/'Expenditures 2002-03 per pupil'!C43</f>
        <v>10.25595685608543</v>
      </c>
      <c r="P43" s="7">
        <f>'Expenditures 2002-03'!O43/'Expenditures 2002-03 per pupil'!C43</f>
        <v>450.25470122455215</v>
      </c>
      <c r="Q43" s="7">
        <f>'Expenditures 2002-03'!P43/'Expenditures 2002-03 per pupil'!C43</f>
        <v>76.454278149365166</v>
      </c>
      <c r="R43" s="7">
        <f>'Expenditures 2002-03'!Q43/'Expenditures 2002-03 per pupil'!C43</f>
        <v>0</v>
      </c>
      <c r="S43" s="7">
        <f>'Expenditures 2002-03'!R43/'Expenditures 2002-03 per pupil'!C43</f>
        <v>0</v>
      </c>
      <c r="T43" s="7">
        <f>'Expenditures 2002-03'!S43/'Expenditures 2002-03 per pupil'!C43</f>
        <v>0</v>
      </c>
      <c r="U43" s="7">
        <f>'Expenditures 2002-03'!T43/'Expenditures 2002-03 per pupil'!C43</f>
        <v>0</v>
      </c>
      <c r="V43" s="7">
        <f>'Expenditures 2002-03'!U43/'Expenditures 2002-03 per pupil'!C43</f>
        <v>0</v>
      </c>
      <c r="W43" s="7">
        <f>'Expenditures 2002-03'!V43/'Expenditures 2002-03 per pupil'!C43</f>
        <v>0</v>
      </c>
      <c r="X43" s="7">
        <f>'Expenditures 2002-03'!W43/'Expenditures 2002-03 per pupil'!C43</f>
        <v>0</v>
      </c>
      <c r="Y43" s="7">
        <f>'Expenditures 2002-03'!X43/'Expenditures 2002-03 per pupil'!C43</f>
        <v>0</v>
      </c>
      <c r="Z43" s="7">
        <f>'Expenditures 2002-03'!Y43/'Expenditures 2002-03 per pupil'!C43</f>
        <v>375.49134366583183</v>
      </c>
      <c r="AA43" s="7">
        <f>'Expenditures 2002-03'!Z43/'Expenditures 2002-03 per pupil'!C43</f>
        <v>46.26948239443746</v>
      </c>
    </row>
    <row r="44" spans="1:27" x14ac:dyDescent="0.25">
      <c r="A44" s="20" t="s">
        <v>95</v>
      </c>
      <c r="B44" s="21" t="s">
        <v>433</v>
      </c>
      <c r="C44" s="29">
        <v>3869.703</v>
      </c>
      <c r="D44" s="7">
        <f>'Expenditures 2002-03'!C44/'Expenditures 2002-03 per pupil'!C44</f>
        <v>10685.768098998811</v>
      </c>
      <c r="E44" s="7">
        <f>'Expenditures 2002-03'!D44/'Expenditures 2002-03 per pupil'!C44</f>
        <v>10333.446807158069</v>
      </c>
      <c r="F44" s="7">
        <f>'Expenditures 2002-03'!E44/'Expenditures 2002-03 per pupil'!C44</f>
        <v>5292.506672992733</v>
      </c>
      <c r="G44" s="7">
        <f>'Expenditures 2002-03'!F44/'Expenditures 2002-03 per pupil'!C44</f>
        <v>553.00448639081606</v>
      </c>
      <c r="H44" s="7">
        <f>'Expenditures 2002-03'!G44/'Expenditures 2002-03 per pupil'!C44</f>
        <v>365.32506241435067</v>
      </c>
      <c r="I44" s="7">
        <f>'Expenditures 2002-03'!H44/'Expenditures 2002-03 per pupil'!C44</f>
        <v>988.42823079704044</v>
      </c>
      <c r="J44" s="7">
        <f>'Expenditures 2002-03'!I44/'Expenditures 2002-03 per pupil'!C44</f>
        <v>650.45376609005916</v>
      </c>
      <c r="K44" s="7">
        <f>'Expenditures 2002-03'!J44/'Expenditures 2002-03 per pupil'!C44</f>
        <v>119.4514411054285</v>
      </c>
      <c r="L44" s="7">
        <f>'Expenditures 2002-03'!K44/'Expenditures 2002-03 per pupil'!C44</f>
        <v>1193.4696409517733</v>
      </c>
      <c r="M44" s="7">
        <f>'Expenditures 2002-03'!L44/'Expenditures 2002-03 per pupil'!C44</f>
        <v>305.00284130332483</v>
      </c>
      <c r="N44" s="7">
        <f>'Expenditures 2002-03'!M44/'Expenditures 2002-03 per pupil'!C44</f>
        <v>183.79052604295472</v>
      </c>
      <c r="O44" s="7">
        <f>'Expenditures 2002-03'!N44/'Expenditures 2002-03 per pupil'!C44</f>
        <v>0</v>
      </c>
      <c r="P44" s="7">
        <f>'Expenditures 2002-03'!O44/'Expenditures 2002-03 per pupil'!C44</f>
        <v>506.80358415103177</v>
      </c>
      <c r="Q44" s="7">
        <f>'Expenditures 2002-03'!P44/'Expenditures 2002-03 per pupil'!C44</f>
        <v>175.21055491855577</v>
      </c>
      <c r="R44" s="7">
        <f>'Expenditures 2002-03'!Q44/'Expenditures 2002-03 per pupil'!C44</f>
        <v>0</v>
      </c>
      <c r="S44" s="7">
        <f>'Expenditures 2002-03'!R44/'Expenditures 2002-03 per pupil'!C44</f>
        <v>0</v>
      </c>
      <c r="T44" s="7">
        <f>'Expenditures 2002-03'!S44/'Expenditures 2002-03 per pupil'!C44</f>
        <v>12.708228512627455</v>
      </c>
      <c r="U44" s="7">
        <f>'Expenditures 2002-03'!T44/'Expenditures 2002-03 per pupil'!C44</f>
        <v>10.987194624497022</v>
      </c>
      <c r="V44" s="7">
        <f>'Expenditures 2002-03'!U44/'Expenditures 2002-03 per pupil'!C44</f>
        <v>0</v>
      </c>
      <c r="W44" s="7">
        <f>'Expenditures 2002-03'!V44/'Expenditures 2002-03 per pupil'!C44</f>
        <v>0</v>
      </c>
      <c r="X44" s="7">
        <f>'Expenditures 2002-03'!W44/'Expenditures 2002-03 per pupil'!C44</f>
        <v>6.1560564208674418</v>
      </c>
      <c r="Y44" s="7">
        <f>'Expenditures 2002-03'!X44/'Expenditures 2002-03 per pupil'!C44</f>
        <v>0</v>
      </c>
      <c r="Z44" s="7">
        <f>'Expenditures 2002-03'!Y44/'Expenditures 2002-03 per pupil'!C44</f>
        <v>322.46981228275138</v>
      </c>
      <c r="AA44" s="7">
        <f>'Expenditures 2002-03'!Z44/'Expenditures 2002-03 per pupil'!C44</f>
        <v>133.67942707747855</v>
      </c>
    </row>
    <row r="45" spans="1:27" x14ac:dyDescent="0.25">
      <c r="A45" s="20" t="s">
        <v>97</v>
      </c>
      <c r="B45" s="21" t="s">
        <v>434</v>
      </c>
      <c r="C45" s="29">
        <v>1227.2114999999999</v>
      </c>
      <c r="D45" s="7">
        <f>'Expenditures 2002-03'!C45/'Expenditures 2002-03 per pupil'!C45</f>
        <v>7149.4480698722273</v>
      </c>
      <c r="E45" s="7">
        <f>'Expenditures 2002-03'!D45/'Expenditures 2002-03 per pupil'!C45</f>
        <v>6642.0582108299996</v>
      </c>
      <c r="F45" s="7">
        <f>'Expenditures 2002-03'!E45/'Expenditures 2002-03 per pupil'!C45</f>
        <v>3734.6766877592004</v>
      </c>
      <c r="G45" s="7">
        <f>'Expenditures 2002-03'!F45/'Expenditures 2002-03 per pupil'!C45</f>
        <v>324.65562781965457</v>
      </c>
      <c r="H45" s="7">
        <f>'Expenditures 2002-03'!G45/'Expenditures 2002-03 per pupil'!C45</f>
        <v>250.17659955109613</v>
      </c>
      <c r="I45" s="7">
        <f>'Expenditures 2002-03'!H45/'Expenditures 2002-03 per pupil'!C45</f>
        <v>318.78036507969495</v>
      </c>
      <c r="J45" s="7">
        <f>'Expenditures 2002-03'!I45/'Expenditures 2002-03 per pupil'!C45</f>
        <v>391.61600099086428</v>
      </c>
      <c r="K45" s="7">
        <f>'Expenditures 2002-03'!J45/'Expenditures 2002-03 per pupil'!C45</f>
        <v>102.77153530585397</v>
      </c>
      <c r="L45" s="7">
        <f>'Expenditures 2002-03'!K45/'Expenditures 2002-03 per pupil'!C45</f>
        <v>578.25980281312559</v>
      </c>
      <c r="M45" s="7">
        <f>'Expenditures 2002-03'!L45/'Expenditures 2002-03 per pupil'!C45</f>
        <v>400.86903520705278</v>
      </c>
      <c r="N45" s="7">
        <f>'Expenditures 2002-03'!M45/'Expenditures 2002-03 per pupil'!C45</f>
        <v>61.890114295702084</v>
      </c>
      <c r="O45" s="7">
        <f>'Expenditures 2002-03'!N45/'Expenditures 2002-03 per pupil'!C45</f>
        <v>0</v>
      </c>
      <c r="P45" s="7">
        <f>'Expenditures 2002-03'!O45/'Expenditures 2002-03 per pupil'!C45</f>
        <v>401.35860037165565</v>
      </c>
      <c r="Q45" s="7">
        <f>'Expenditures 2002-03'!P45/'Expenditures 2002-03 per pupil'!C45</f>
        <v>77.003841636099409</v>
      </c>
      <c r="R45" s="7">
        <f>'Expenditures 2002-03'!Q45/'Expenditures 2002-03 per pupil'!C45</f>
        <v>0</v>
      </c>
      <c r="S45" s="7">
        <f>'Expenditures 2002-03'!R45/'Expenditures 2002-03 per pupil'!C45</f>
        <v>0</v>
      </c>
      <c r="T45" s="7">
        <f>'Expenditures 2002-03'!S45/'Expenditures 2002-03 per pupil'!C45</f>
        <v>6.453655299025475E-2</v>
      </c>
      <c r="U45" s="7">
        <f>'Expenditures 2002-03'!T45/'Expenditures 2002-03 per pupil'!C45</f>
        <v>0</v>
      </c>
      <c r="V45" s="7">
        <f>'Expenditures 2002-03'!U45/'Expenditures 2002-03 per pupil'!C45</f>
        <v>0</v>
      </c>
      <c r="W45" s="7">
        <f>'Expenditures 2002-03'!V45/'Expenditures 2002-03 per pupil'!C45</f>
        <v>0</v>
      </c>
      <c r="X45" s="7">
        <f>'Expenditures 2002-03'!W45/'Expenditures 2002-03 per pupil'!C45</f>
        <v>0</v>
      </c>
      <c r="Y45" s="7">
        <f>'Expenditures 2002-03'!X45/'Expenditures 2002-03 per pupil'!C45</f>
        <v>0</v>
      </c>
      <c r="Z45" s="7">
        <f>'Expenditures 2002-03'!Y45/'Expenditures 2002-03 per pupil'!C45</f>
        <v>507.32532248923678</v>
      </c>
      <c r="AA45" s="7">
        <f>'Expenditures 2002-03'!Z45/'Expenditures 2002-03 per pupil'!C45</f>
        <v>569.48980676924884</v>
      </c>
    </row>
    <row r="46" spans="1:27" x14ac:dyDescent="0.25">
      <c r="A46" s="20" t="s">
        <v>99</v>
      </c>
      <c r="B46" s="21" t="s">
        <v>435</v>
      </c>
      <c r="C46" s="29">
        <v>1035.5484999999999</v>
      </c>
      <c r="D46" s="7">
        <f>'Expenditures 2002-03'!C46/'Expenditures 2002-03 per pupil'!C46</f>
        <v>7727.7866850273076</v>
      </c>
      <c r="E46" s="7">
        <f>'Expenditures 2002-03'!D46/'Expenditures 2002-03 per pupil'!C46</f>
        <v>7452.3895114521447</v>
      </c>
      <c r="F46" s="7">
        <f>'Expenditures 2002-03'!E46/'Expenditures 2002-03 per pupil'!C46</f>
        <v>4202.4725254297609</v>
      </c>
      <c r="G46" s="7">
        <f>'Expenditures 2002-03'!F46/'Expenditures 2002-03 per pupil'!C46</f>
        <v>321.43308594430874</v>
      </c>
      <c r="H46" s="7">
        <f>'Expenditures 2002-03'!G46/'Expenditures 2002-03 per pupil'!C46</f>
        <v>453.49482906884617</v>
      </c>
      <c r="I46" s="7">
        <f>'Expenditures 2002-03'!H46/'Expenditures 2002-03 per pupil'!C46</f>
        <v>272.79841552568519</v>
      </c>
      <c r="J46" s="7">
        <f>'Expenditures 2002-03'!I46/'Expenditures 2002-03 per pupil'!C46</f>
        <v>393.51844940145253</v>
      </c>
      <c r="K46" s="7">
        <f>'Expenditures 2002-03'!J46/'Expenditures 2002-03 per pupil'!C46</f>
        <v>135.73212650107652</v>
      </c>
      <c r="L46" s="7">
        <f>'Expenditures 2002-03'!K46/'Expenditures 2002-03 per pupil'!C46</f>
        <v>539.31660371291161</v>
      </c>
      <c r="M46" s="7">
        <f>'Expenditures 2002-03'!L46/'Expenditures 2002-03 per pupil'!C46</f>
        <v>406.97525031420548</v>
      </c>
      <c r="N46" s="7">
        <f>'Expenditures 2002-03'!M46/'Expenditures 2002-03 per pupil'!C46</f>
        <v>76.512341044383746</v>
      </c>
      <c r="O46" s="7">
        <f>'Expenditures 2002-03'!N46/'Expenditures 2002-03 per pupil'!C46</f>
        <v>0</v>
      </c>
      <c r="P46" s="7">
        <f>'Expenditures 2002-03'!O46/'Expenditures 2002-03 per pupil'!C46</f>
        <v>464.82179250899406</v>
      </c>
      <c r="Q46" s="7">
        <f>'Expenditures 2002-03'!P46/'Expenditures 2002-03 per pupil'!C46</f>
        <v>185.31409200051957</v>
      </c>
      <c r="R46" s="7">
        <f>'Expenditures 2002-03'!Q46/'Expenditures 2002-03 per pupil'!C46</f>
        <v>0</v>
      </c>
      <c r="S46" s="7">
        <f>'Expenditures 2002-03'!R46/'Expenditures 2002-03 per pupil'!C46</f>
        <v>0</v>
      </c>
      <c r="T46" s="7">
        <f>'Expenditures 2002-03'!S46/'Expenditures 2002-03 per pupil'!C46</f>
        <v>0</v>
      </c>
      <c r="U46" s="7">
        <f>'Expenditures 2002-03'!T46/'Expenditures 2002-03 per pupil'!C46</f>
        <v>0</v>
      </c>
      <c r="V46" s="7">
        <f>'Expenditures 2002-03'!U46/'Expenditures 2002-03 per pupil'!C46</f>
        <v>0</v>
      </c>
      <c r="W46" s="7">
        <f>'Expenditures 2002-03'!V46/'Expenditures 2002-03 per pupil'!C46</f>
        <v>0</v>
      </c>
      <c r="X46" s="7">
        <f>'Expenditures 2002-03'!W46/'Expenditures 2002-03 per pupil'!C46</f>
        <v>0</v>
      </c>
      <c r="Y46" s="7">
        <f>'Expenditures 2002-03'!X46/'Expenditures 2002-03 per pupil'!C46</f>
        <v>0</v>
      </c>
      <c r="Z46" s="7">
        <f>'Expenditures 2002-03'!Y46/'Expenditures 2002-03 per pupil'!C46</f>
        <v>275.39717357516332</v>
      </c>
      <c r="AA46" s="7">
        <f>'Expenditures 2002-03'!Z46/'Expenditures 2002-03 per pupil'!C46</f>
        <v>219.80091709852317</v>
      </c>
    </row>
    <row r="47" spans="1:27" x14ac:dyDescent="0.25">
      <c r="A47" s="20" t="s">
        <v>101</v>
      </c>
      <c r="B47" s="21" t="s">
        <v>436</v>
      </c>
      <c r="C47" s="29">
        <v>1632.7953</v>
      </c>
      <c r="D47" s="7">
        <f>'Expenditures 2002-03'!C47/'Expenditures 2002-03 per pupil'!C47</f>
        <v>8365.8405680124142</v>
      </c>
      <c r="E47" s="7">
        <f>'Expenditures 2002-03'!D47/'Expenditures 2002-03 per pupil'!C47</f>
        <v>7906.3391840973582</v>
      </c>
      <c r="F47" s="7">
        <f>'Expenditures 2002-03'!E47/'Expenditures 2002-03 per pupil'!C47</f>
        <v>4689.8475209966618</v>
      </c>
      <c r="G47" s="7">
        <f>'Expenditures 2002-03'!F47/'Expenditures 2002-03 per pupil'!C47</f>
        <v>221.95947648795902</v>
      </c>
      <c r="H47" s="7">
        <f>'Expenditures 2002-03'!G47/'Expenditures 2002-03 per pupil'!C47</f>
        <v>361.4443586406698</v>
      </c>
      <c r="I47" s="7">
        <f>'Expenditures 2002-03'!H47/'Expenditures 2002-03 per pupil'!C47</f>
        <v>336.03410666358485</v>
      </c>
      <c r="J47" s="7">
        <f>'Expenditures 2002-03'!I47/'Expenditures 2002-03 per pupil'!C47</f>
        <v>384.59177950842951</v>
      </c>
      <c r="K47" s="7">
        <f>'Expenditures 2002-03'!J47/'Expenditures 2002-03 per pupil'!C47</f>
        <v>66.61117900082148</v>
      </c>
      <c r="L47" s="7">
        <f>'Expenditures 2002-03'!K47/'Expenditures 2002-03 per pupil'!C47</f>
        <v>790.10626745434661</v>
      </c>
      <c r="M47" s="7">
        <f>'Expenditures 2002-03'!L47/'Expenditures 2002-03 per pupil'!C47</f>
        <v>255.77032834428175</v>
      </c>
      <c r="N47" s="7">
        <f>'Expenditures 2002-03'!M47/'Expenditures 2002-03 per pupil'!C47</f>
        <v>148.9021924548656</v>
      </c>
      <c r="O47" s="7">
        <f>'Expenditures 2002-03'!N47/'Expenditures 2002-03 per pupil'!C47</f>
        <v>0</v>
      </c>
      <c r="P47" s="7">
        <f>'Expenditures 2002-03'!O47/'Expenditures 2002-03 per pupil'!C47</f>
        <v>500.42975993377735</v>
      </c>
      <c r="Q47" s="7">
        <f>'Expenditures 2002-03'!P47/'Expenditures 2002-03 per pupil'!C47</f>
        <v>150.64221461196024</v>
      </c>
      <c r="R47" s="7">
        <f>'Expenditures 2002-03'!Q47/'Expenditures 2002-03 per pupil'!C47</f>
        <v>0</v>
      </c>
      <c r="S47" s="7">
        <f>'Expenditures 2002-03'!R47/'Expenditures 2002-03 per pupil'!C47</f>
        <v>0</v>
      </c>
      <c r="T47" s="7">
        <f>'Expenditures 2002-03'!S47/'Expenditures 2002-03 per pupil'!C47</f>
        <v>0</v>
      </c>
      <c r="U47" s="7">
        <f>'Expenditures 2002-03'!T47/'Expenditures 2002-03 per pupil'!C47</f>
        <v>0</v>
      </c>
      <c r="V47" s="7">
        <f>'Expenditures 2002-03'!U47/'Expenditures 2002-03 per pupil'!C47</f>
        <v>0</v>
      </c>
      <c r="W47" s="7">
        <f>'Expenditures 2002-03'!V47/'Expenditures 2002-03 per pupil'!C47</f>
        <v>0</v>
      </c>
      <c r="X47" s="7">
        <f>'Expenditures 2002-03'!W47/'Expenditures 2002-03 per pupil'!C47</f>
        <v>16.663331894696171</v>
      </c>
      <c r="Y47" s="7">
        <f>'Expenditures 2002-03'!X47/'Expenditures 2002-03 per pupil'!C47</f>
        <v>0</v>
      </c>
      <c r="Z47" s="7">
        <f>'Expenditures 2002-03'!Y47/'Expenditures 2002-03 per pupil'!C47</f>
        <v>442.83805202036041</v>
      </c>
      <c r="AA47" s="7">
        <f>'Expenditures 2002-03'!Z47/'Expenditures 2002-03 per pupil'!C47</f>
        <v>67.202385994129216</v>
      </c>
    </row>
    <row r="48" spans="1:27" x14ac:dyDescent="0.25">
      <c r="A48" s="20" t="s">
        <v>103</v>
      </c>
      <c r="B48" s="20" t="s">
        <v>104</v>
      </c>
      <c r="C48" s="29">
        <v>9498.4010000000017</v>
      </c>
      <c r="D48" s="7">
        <f>'Expenditures 2002-03'!C48/'Expenditures 2002-03 per pupil'!C48</f>
        <v>7496.3451764144284</v>
      </c>
      <c r="E48" s="7">
        <f>'Expenditures 2002-03'!D48/'Expenditures 2002-03 per pupil'!C48</f>
        <v>6600.8747209135499</v>
      </c>
      <c r="F48" s="7">
        <f>'Expenditures 2002-03'!E48/'Expenditures 2002-03 per pupil'!C48</f>
        <v>4036.2965977115509</v>
      </c>
      <c r="G48" s="7">
        <f>'Expenditures 2002-03'!F48/'Expenditures 2002-03 per pupil'!C48</f>
        <v>187.12722172921522</v>
      </c>
      <c r="H48" s="7">
        <f>'Expenditures 2002-03'!G48/'Expenditures 2002-03 per pupil'!C48</f>
        <v>169.85541461136455</v>
      </c>
      <c r="I48" s="7">
        <f>'Expenditures 2002-03'!H48/'Expenditures 2002-03 per pupil'!C48</f>
        <v>53.026914740702139</v>
      </c>
      <c r="J48" s="7">
        <f>'Expenditures 2002-03'!I48/'Expenditures 2002-03 per pupil'!C48</f>
        <v>335.43324818566822</v>
      </c>
      <c r="K48" s="7">
        <f>'Expenditures 2002-03'!J48/'Expenditures 2002-03 per pupil'!C48</f>
        <v>79.352902662248084</v>
      </c>
      <c r="L48" s="7">
        <f>'Expenditures 2002-03'!K48/'Expenditures 2002-03 per pupil'!C48</f>
        <v>615.86103176734684</v>
      </c>
      <c r="M48" s="7">
        <f>'Expenditures 2002-03'!L48/'Expenditures 2002-03 per pupil'!C48</f>
        <v>512.5372554812119</v>
      </c>
      <c r="N48" s="7">
        <f>'Expenditures 2002-03'!M48/'Expenditures 2002-03 per pupil'!C48</f>
        <v>55.618076137236145</v>
      </c>
      <c r="O48" s="7">
        <f>'Expenditures 2002-03'!N48/'Expenditures 2002-03 per pupil'!C48</f>
        <v>0</v>
      </c>
      <c r="P48" s="7">
        <f>'Expenditures 2002-03'!O48/'Expenditures 2002-03 per pupil'!C48</f>
        <v>470.69995781395198</v>
      </c>
      <c r="Q48" s="7">
        <f>'Expenditures 2002-03'!P48/'Expenditures 2002-03 per pupil'!C48</f>
        <v>85.066100073054386</v>
      </c>
      <c r="R48" s="7">
        <f>'Expenditures 2002-03'!Q48/'Expenditures 2002-03 per pupil'!C48</f>
        <v>0</v>
      </c>
      <c r="S48" s="7">
        <f>'Expenditures 2002-03'!R48/'Expenditures 2002-03 per pupil'!C48</f>
        <v>0</v>
      </c>
      <c r="T48" s="7">
        <f>'Expenditures 2002-03'!S48/'Expenditures 2002-03 per pupil'!C48</f>
        <v>0.24930511988280971</v>
      </c>
      <c r="U48" s="7">
        <f>'Expenditures 2002-03'!T48/'Expenditures 2002-03 per pupil'!C48</f>
        <v>0</v>
      </c>
      <c r="V48" s="7">
        <f>'Expenditures 2002-03'!U48/'Expenditures 2002-03 per pupil'!C48</f>
        <v>0</v>
      </c>
      <c r="W48" s="7">
        <f>'Expenditures 2002-03'!V48/'Expenditures 2002-03 per pupil'!C48</f>
        <v>153.91195318033002</v>
      </c>
      <c r="X48" s="7">
        <f>'Expenditures 2002-03'!W48/'Expenditures 2002-03 per pupil'!C48</f>
        <v>6.5683202888570396</v>
      </c>
      <c r="Y48" s="7">
        <f>'Expenditures 2002-03'!X48/'Expenditures 2002-03 per pupil'!C48</f>
        <v>0</v>
      </c>
      <c r="Z48" s="7">
        <f>'Expenditures 2002-03'!Y48/'Expenditures 2002-03 per pupil'!C48</f>
        <v>734.74087691180853</v>
      </c>
      <c r="AA48" s="7">
        <f>'Expenditures 2002-03'!Z48/'Expenditures 2002-03 per pupil'!C48</f>
        <v>7.8968028408149946</v>
      </c>
    </row>
    <row r="49" spans="1:27" x14ac:dyDescent="0.25">
      <c r="A49" s="20" t="s">
        <v>105</v>
      </c>
      <c r="B49" s="21" t="s">
        <v>437</v>
      </c>
      <c r="C49" s="29">
        <v>615.2441</v>
      </c>
      <c r="D49" s="7">
        <f>'Expenditures 2002-03'!C49/'Expenditures 2002-03 per pupil'!C49</f>
        <v>7132.949117269065</v>
      </c>
      <c r="E49" s="7">
        <f>'Expenditures 2002-03'!D49/'Expenditures 2002-03 per pupil'!C49</f>
        <v>6771.6330640147544</v>
      </c>
      <c r="F49" s="7">
        <f>'Expenditures 2002-03'!E49/'Expenditures 2002-03 per pupil'!C49</f>
        <v>4087.3816099983728</v>
      </c>
      <c r="G49" s="7">
        <f>'Expenditures 2002-03'!F49/'Expenditures 2002-03 per pupil'!C49</f>
        <v>200.80966237628286</v>
      </c>
      <c r="H49" s="7">
        <f>'Expenditures 2002-03'!G49/'Expenditures 2002-03 per pupil'!C49</f>
        <v>290.38695373104753</v>
      </c>
      <c r="I49" s="7">
        <f>'Expenditures 2002-03'!H49/'Expenditures 2002-03 per pupil'!C49</f>
        <v>363.24076898908902</v>
      </c>
      <c r="J49" s="7">
        <f>'Expenditures 2002-03'!I49/'Expenditures 2002-03 per pupil'!C49</f>
        <v>379.65758631411501</v>
      </c>
      <c r="K49" s="7">
        <f>'Expenditures 2002-03'!J49/'Expenditures 2002-03 per pupil'!C49</f>
        <v>83.907086634394375</v>
      </c>
      <c r="L49" s="7">
        <f>'Expenditures 2002-03'!K49/'Expenditures 2002-03 per pupil'!C49</f>
        <v>524.45695944097633</v>
      </c>
      <c r="M49" s="7">
        <f>'Expenditures 2002-03'!L49/'Expenditures 2002-03 per pupil'!C49</f>
        <v>170.57930340169048</v>
      </c>
      <c r="N49" s="7">
        <f>'Expenditures 2002-03'!M49/'Expenditures 2002-03 per pupil'!C49</f>
        <v>114.91492563683259</v>
      </c>
      <c r="O49" s="7">
        <f>'Expenditures 2002-03'!N49/'Expenditures 2002-03 per pupil'!C49</f>
        <v>0</v>
      </c>
      <c r="P49" s="7">
        <f>'Expenditures 2002-03'!O49/'Expenditures 2002-03 per pupil'!C49</f>
        <v>427.41155908687301</v>
      </c>
      <c r="Q49" s="7">
        <f>'Expenditures 2002-03'!P49/'Expenditures 2002-03 per pupil'!C49</f>
        <v>128.88664840508019</v>
      </c>
      <c r="R49" s="7">
        <f>'Expenditures 2002-03'!Q49/'Expenditures 2002-03 per pupil'!C49</f>
        <v>0</v>
      </c>
      <c r="S49" s="7">
        <f>'Expenditures 2002-03'!R49/'Expenditures 2002-03 per pupil'!C49</f>
        <v>0</v>
      </c>
      <c r="T49" s="7">
        <f>'Expenditures 2002-03'!S49/'Expenditures 2002-03 per pupil'!C49</f>
        <v>0</v>
      </c>
      <c r="U49" s="7">
        <f>'Expenditures 2002-03'!T49/'Expenditures 2002-03 per pupil'!C49</f>
        <v>0</v>
      </c>
      <c r="V49" s="7">
        <f>'Expenditures 2002-03'!U49/'Expenditures 2002-03 per pupil'!C49</f>
        <v>0</v>
      </c>
      <c r="W49" s="7">
        <f>'Expenditures 2002-03'!V49/'Expenditures 2002-03 per pupil'!C49</f>
        <v>0</v>
      </c>
      <c r="X49" s="7">
        <f>'Expenditures 2002-03'!W49/'Expenditures 2002-03 per pupil'!C49</f>
        <v>98.863507996257098</v>
      </c>
      <c r="Y49" s="7">
        <f>'Expenditures 2002-03'!X49/'Expenditures 2002-03 per pupil'!C49</f>
        <v>0</v>
      </c>
      <c r="Z49" s="7">
        <f>'Expenditures 2002-03'!Y49/'Expenditures 2002-03 per pupil'!C49</f>
        <v>262.45254525805285</v>
      </c>
      <c r="AA49" s="7">
        <f>'Expenditures 2002-03'!Z49/'Expenditures 2002-03 per pupil'!C49</f>
        <v>0</v>
      </c>
    </row>
    <row r="50" spans="1:27" x14ac:dyDescent="0.25">
      <c r="A50" s="20" t="s">
        <v>107</v>
      </c>
      <c r="B50" s="21" t="s">
        <v>438</v>
      </c>
      <c r="C50" s="29">
        <v>964.58230000000015</v>
      </c>
      <c r="D50" s="7">
        <f>'Expenditures 2002-03'!C50/'Expenditures 2002-03 per pupil'!C50</f>
        <v>7341.5295511850036</v>
      </c>
      <c r="E50" s="7">
        <f>'Expenditures 2002-03'!D50/'Expenditures 2002-03 per pupil'!C50</f>
        <v>6987.2212977575882</v>
      </c>
      <c r="F50" s="7">
        <f>'Expenditures 2002-03'!E50/'Expenditures 2002-03 per pupil'!C50</f>
        <v>4013.5066961108446</v>
      </c>
      <c r="G50" s="7">
        <f>'Expenditures 2002-03'!F50/'Expenditures 2002-03 per pupil'!C50</f>
        <v>480.83420149841015</v>
      </c>
      <c r="H50" s="7">
        <f>'Expenditures 2002-03'!G50/'Expenditures 2002-03 per pupil'!C50</f>
        <v>341.99636464405364</v>
      </c>
      <c r="I50" s="7">
        <f>'Expenditures 2002-03'!H50/'Expenditures 2002-03 per pupil'!C50</f>
        <v>409.52314799887989</v>
      </c>
      <c r="J50" s="7">
        <f>'Expenditures 2002-03'!I50/'Expenditures 2002-03 per pupil'!C50</f>
        <v>387.68604814747266</v>
      </c>
      <c r="K50" s="7">
        <f>'Expenditures 2002-03'!J50/'Expenditures 2002-03 per pupil'!C50</f>
        <v>2.3820051435735441</v>
      </c>
      <c r="L50" s="7">
        <f>'Expenditures 2002-03'!K50/'Expenditures 2002-03 per pupil'!C50</f>
        <v>650.40845140948568</v>
      </c>
      <c r="M50" s="7">
        <f>'Expenditures 2002-03'!L50/'Expenditures 2002-03 per pupil'!C50</f>
        <v>145.26495043502248</v>
      </c>
      <c r="N50" s="7">
        <f>'Expenditures 2002-03'!M50/'Expenditures 2002-03 per pupil'!C50</f>
        <v>0</v>
      </c>
      <c r="O50" s="7">
        <f>'Expenditures 2002-03'!N50/'Expenditures 2002-03 per pupil'!C50</f>
        <v>0</v>
      </c>
      <c r="P50" s="7">
        <f>'Expenditures 2002-03'!O50/'Expenditures 2002-03 per pupil'!C50</f>
        <v>407.58730488834385</v>
      </c>
      <c r="Q50" s="7">
        <f>'Expenditures 2002-03'!P50/'Expenditures 2002-03 per pupil'!C50</f>
        <v>148.03212748150156</v>
      </c>
      <c r="R50" s="7">
        <f>'Expenditures 2002-03'!Q50/'Expenditures 2002-03 per pupil'!C50</f>
        <v>0</v>
      </c>
      <c r="S50" s="7">
        <f>'Expenditures 2002-03'!R50/'Expenditures 2002-03 per pupil'!C50</f>
        <v>0</v>
      </c>
      <c r="T50" s="7">
        <f>'Expenditures 2002-03'!S50/'Expenditures 2002-03 per pupil'!C50</f>
        <v>0</v>
      </c>
      <c r="U50" s="7">
        <f>'Expenditures 2002-03'!T50/'Expenditures 2002-03 per pupil'!C50</f>
        <v>0</v>
      </c>
      <c r="V50" s="7">
        <f>'Expenditures 2002-03'!U50/'Expenditures 2002-03 per pupil'!C50</f>
        <v>0</v>
      </c>
      <c r="W50" s="7">
        <f>'Expenditures 2002-03'!V50/'Expenditures 2002-03 per pupil'!C50</f>
        <v>0</v>
      </c>
      <c r="X50" s="7">
        <f>'Expenditures 2002-03'!W50/'Expenditures 2002-03 per pupil'!C50</f>
        <v>65.428320631635046</v>
      </c>
      <c r="Y50" s="7">
        <f>'Expenditures 2002-03'!X50/'Expenditures 2002-03 per pupil'!C50</f>
        <v>0</v>
      </c>
      <c r="Z50" s="7">
        <f>'Expenditures 2002-03'!Y50/'Expenditures 2002-03 per pupil'!C50</f>
        <v>288.87993279578109</v>
      </c>
      <c r="AA50" s="7">
        <f>'Expenditures 2002-03'!Z50/'Expenditures 2002-03 per pupil'!C50</f>
        <v>49.244113229114809</v>
      </c>
    </row>
    <row r="51" spans="1:27" x14ac:dyDescent="0.25">
      <c r="A51" s="20" t="s">
        <v>109</v>
      </c>
      <c r="B51" s="21" t="s">
        <v>439</v>
      </c>
      <c r="C51" s="29">
        <v>427.4853</v>
      </c>
      <c r="D51" s="7">
        <f>'Expenditures 2002-03'!C51/'Expenditures 2002-03 per pupil'!C51</f>
        <v>7387.2873523370281</v>
      </c>
      <c r="E51" s="7">
        <f>'Expenditures 2002-03'!D51/'Expenditures 2002-03 per pupil'!C51</f>
        <v>7118.4102704818151</v>
      </c>
      <c r="F51" s="7">
        <f>'Expenditures 2002-03'!E51/'Expenditures 2002-03 per pupil'!C51</f>
        <v>4142.6737714723758</v>
      </c>
      <c r="G51" s="7">
        <f>'Expenditures 2002-03'!F51/'Expenditures 2002-03 per pupil'!C51</f>
        <v>178.54964837387394</v>
      </c>
      <c r="H51" s="7">
        <f>'Expenditures 2002-03'!G51/'Expenditures 2002-03 per pupil'!C51</f>
        <v>417.38225852444515</v>
      </c>
      <c r="I51" s="7">
        <f>'Expenditures 2002-03'!H51/'Expenditures 2002-03 per pupil'!C51</f>
        <v>421.40543780101916</v>
      </c>
      <c r="J51" s="7">
        <f>'Expenditures 2002-03'!I51/'Expenditures 2002-03 per pupil'!C51</f>
        <v>199.03606042125895</v>
      </c>
      <c r="K51" s="7">
        <f>'Expenditures 2002-03'!J51/'Expenditures 2002-03 per pupil'!C51</f>
        <v>147.20312020085836</v>
      </c>
      <c r="L51" s="7">
        <f>'Expenditures 2002-03'!K51/'Expenditures 2002-03 per pupil'!C51</f>
        <v>727.14729605906928</v>
      </c>
      <c r="M51" s="7">
        <f>'Expenditures 2002-03'!L51/'Expenditures 2002-03 per pupil'!C51</f>
        <v>210.03519887116587</v>
      </c>
      <c r="N51" s="7">
        <f>'Expenditures 2002-03'!M51/'Expenditures 2002-03 per pupil'!C51</f>
        <v>12.38805170610545</v>
      </c>
      <c r="O51" s="7">
        <f>'Expenditures 2002-03'!N51/'Expenditures 2002-03 per pupil'!C51</f>
        <v>0</v>
      </c>
      <c r="P51" s="7">
        <f>'Expenditures 2002-03'!O51/'Expenditures 2002-03 per pupil'!C51</f>
        <v>469.42535801815876</v>
      </c>
      <c r="Q51" s="7">
        <f>'Expenditures 2002-03'!P51/'Expenditures 2002-03 per pupil'!C51</f>
        <v>193.16406903348491</v>
      </c>
      <c r="R51" s="7">
        <f>'Expenditures 2002-03'!Q51/'Expenditures 2002-03 per pupil'!C51</f>
        <v>0</v>
      </c>
      <c r="S51" s="7">
        <f>'Expenditures 2002-03'!R51/'Expenditures 2002-03 per pupil'!C51</f>
        <v>0</v>
      </c>
      <c r="T51" s="7">
        <f>'Expenditures 2002-03'!S51/'Expenditures 2002-03 per pupil'!C51</f>
        <v>0</v>
      </c>
      <c r="U51" s="7">
        <f>'Expenditures 2002-03'!T51/'Expenditures 2002-03 per pupil'!C51</f>
        <v>0</v>
      </c>
      <c r="V51" s="7">
        <f>'Expenditures 2002-03'!U51/'Expenditures 2002-03 per pupil'!C51</f>
        <v>0</v>
      </c>
      <c r="W51" s="7">
        <f>'Expenditures 2002-03'!V51/'Expenditures 2002-03 per pupil'!C51</f>
        <v>0</v>
      </c>
      <c r="X51" s="7">
        <f>'Expenditures 2002-03'!W51/'Expenditures 2002-03 per pupil'!C51</f>
        <v>27.407375177579205</v>
      </c>
      <c r="Y51" s="7">
        <f>'Expenditures 2002-03'!X51/'Expenditures 2002-03 per pupil'!C51</f>
        <v>0</v>
      </c>
      <c r="Z51" s="7">
        <f>'Expenditures 2002-03'!Y51/'Expenditures 2002-03 per pupil'!C51</f>
        <v>241.46970667763313</v>
      </c>
      <c r="AA51" s="7">
        <f>'Expenditures 2002-03'!Z51/'Expenditures 2002-03 per pupil'!C51</f>
        <v>7.9581683861409971</v>
      </c>
    </row>
    <row r="52" spans="1:27" x14ac:dyDescent="0.25">
      <c r="A52" s="20" t="s">
        <v>111</v>
      </c>
      <c r="B52" s="21" t="s">
        <v>440</v>
      </c>
      <c r="C52" s="29">
        <v>1822.3148000000001</v>
      </c>
      <c r="D52" s="7">
        <f>'Expenditures 2002-03'!C52/'Expenditures 2002-03 per pupil'!C52</f>
        <v>7683.0873622932768</v>
      </c>
      <c r="E52" s="7">
        <f>'Expenditures 2002-03'!D52/'Expenditures 2002-03 per pupil'!C52</f>
        <v>7132.0336804595991</v>
      </c>
      <c r="F52" s="7">
        <f>'Expenditures 2002-03'!E52/'Expenditures 2002-03 per pupil'!C52</f>
        <v>4289.5497803123808</v>
      </c>
      <c r="G52" s="7">
        <f>'Expenditures 2002-03'!F52/'Expenditures 2002-03 per pupil'!C52</f>
        <v>199.74382581977602</v>
      </c>
      <c r="H52" s="7">
        <f>'Expenditures 2002-03'!G52/'Expenditures 2002-03 per pupil'!C52</f>
        <v>248.7865159192034</v>
      </c>
      <c r="I52" s="7">
        <f>'Expenditures 2002-03'!H52/'Expenditures 2002-03 per pupil'!C52</f>
        <v>288.70194655720292</v>
      </c>
      <c r="J52" s="7">
        <f>'Expenditures 2002-03'!I52/'Expenditures 2002-03 per pupil'!C52</f>
        <v>245.97140406256921</v>
      </c>
      <c r="K52" s="7">
        <f>'Expenditures 2002-03'!J52/'Expenditures 2002-03 per pupil'!C52</f>
        <v>84.815735459098505</v>
      </c>
      <c r="L52" s="7">
        <f>'Expenditures 2002-03'!K52/'Expenditures 2002-03 per pupil'!C52</f>
        <v>587.51658056006556</v>
      </c>
      <c r="M52" s="7">
        <f>'Expenditures 2002-03'!L52/'Expenditures 2002-03 per pupil'!C52</f>
        <v>478.34503676313221</v>
      </c>
      <c r="N52" s="7">
        <f>'Expenditures 2002-03'!M52/'Expenditures 2002-03 per pupil'!C52</f>
        <v>9.651049313762913</v>
      </c>
      <c r="O52" s="7">
        <f>'Expenditures 2002-03'!N52/'Expenditures 2002-03 per pupil'!C52</f>
        <v>0</v>
      </c>
      <c r="P52" s="7">
        <f>'Expenditures 2002-03'!O52/'Expenditures 2002-03 per pupil'!C52</f>
        <v>473.96371362401266</v>
      </c>
      <c r="Q52" s="7">
        <f>'Expenditures 2002-03'!P52/'Expenditures 2002-03 per pupil'!C52</f>
        <v>224.98809206839564</v>
      </c>
      <c r="R52" s="7">
        <f>'Expenditures 2002-03'!Q52/'Expenditures 2002-03 per pupil'!C52</f>
        <v>0</v>
      </c>
      <c r="S52" s="7">
        <f>'Expenditures 2002-03'!R52/'Expenditures 2002-03 per pupil'!C52</f>
        <v>0</v>
      </c>
      <c r="T52" s="7">
        <f>'Expenditures 2002-03'!S52/'Expenditures 2002-03 per pupil'!C52</f>
        <v>0</v>
      </c>
      <c r="U52" s="7">
        <f>'Expenditures 2002-03'!T52/'Expenditures 2002-03 per pupil'!C52</f>
        <v>0</v>
      </c>
      <c r="V52" s="7">
        <f>'Expenditures 2002-03'!U52/'Expenditures 2002-03 per pupil'!C52</f>
        <v>0</v>
      </c>
      <c r="W52" s="7">
        <f>'Expenditures 2002-03'!V52/'Expenditures 2002-03 per pupil'!C52</f>
        <v>0</v>
      </c>
      <c r="X52" s="7">
        <f>'Expenditures 2002-03'!W52/'Expenditures 2002-03 per pupil'!C52</f>
        <v>0</v>
      </c>
      <c r="Y52" s="7">
        <f>'Expenditures 2002-03'!X52/'Expenditures 2002-03 per pupil'!C52</f>
        <v>0</v>
      </c>
      <c r="Z52" s="7">
        <f>'Expenditures 2002-03'!Y52/'Expenditures 2002-03 per pupil'!C52</f>
        <v>551.05368183367659</v>
      </c>
      <c r="AA52" s="7">
        <f>'Expenditures 2002-03'!Z52/'Expenditures 2002-03 per pupil'!C52</f>
        <v>1158.3320346188264</v>
      </c>
    </row>
    <row r="53" spans="1:27" x14ac:dyDescent="0.25">
      <c r="A53" s="20" t="s">
        <v>113</v>
      </c>
      <c r="B53" s="21" t="s">
        <v>441</v>
      </c>
      <c r="C53" s="29">
        <v>2123.39</v>
      </c>
      <c r="D53" s="7">
        <f>'Expenditures 2002-03'!C53/'Expenditures 2002-03 per pupil'!C53</f>
        <v>5934.6017500317894</v>
      </c>
      <c r="E53" s="7">
        <f>'Expenditures 2002-03'!D53/'Expenditures 2002-03 per pupil'!C53</f>
        <v>5663.9645472569809</v>
      </c>
      <c r="F53" s="7">
        <f>'Expenditures 2002-03'!E53/'Expenditures 2002-03 per pupil'!C53</f>
        <v>3586.8041716312127</v>
      </c>
      <c r="G53" s="7">
        <f>'Expenditures 2002-03'!F53/'Expenditures 2002-03 per pupil'!C53</f>
        <v>142.95033413550973</v>
      </c>
      <c r="H53" s="7">
        <f>'Expenditures 2002-03'!G53/'Expenditures 2002-03 per pupil'!C53</f>
        <v>380.46956517643957</v>
      </c>
      <c r="I53" s="7">
        <f>'Expenditures 2002-03'!H53/'Expenditures 2002-03 per pupil'!C53</f>
        <v>11.634598448707022</v>
      </c>
      <c r="J53" s="7">
        <f>'Expenditures 2002-03'!I53/'Expenditures 2002-03 per pupil'!C53</f>
        <v>283.22241321660175</v>
      </c>
      <c r="K53" s="7">
        <f>'Expenditures 2002-03'!J53/'Expenditures 2002-03 per pupil'!C53</f>
        <v>54.288571576582733</v>
      </c>
      <c r="L53" s="7">
        <f>'Expenditures 2002-03'!K53/'Expenditures 2002-03 per pupil'!C53</f>
        <v>484.74803969124844</v>
      </c>
      <c r="M53" s="7">
        <f>'Expenditures 2002-03'!L53/'Expenditures 2002-03 per pupil'!C53</f>
        <v>163.60426487833135</v>
      </c>
      <c r="N53" s="7">
        <f>'Expenditures 2002-03'!M53/'Expenditures 2002-03 per pupil'!C53</f>
        <v>126.98100678631812</v>
      </c>
      <c r="O53" s="7">
        <f>'Expenditures 2002-03'!N53/'Expenditures 2002-03 per pupil'!C53</f>
        <v>0</v>
      </c>
      <c r="P53" s="7">
        <f>'Expenditures 2002-03'!O53/'Expenditures 2002-03 per pupil'!C53</f>
        <v>344.20196478272953</v>
      </c>
      <c r="Q53" s="7">
        <f>'Expenditures 2002-03'!P53/'Expenditures 2002-03 per pupil'!C53</f>
        <v>85.059616933300049</v>
      </c>
      <c r="R53" s="7">
        <f>'Expenditures 2002-03'!Q53/'Expenditures 2002-03 per pupil'!C53</f>
        <v>0</v>
      </c>
      <c r="S53" s="7">
        <f>'Expenditures 2002-03'!R53/'Expenditures 2002-03 per pupil'!C53</f>
        <v>0</v>
      </c>
      <c r="T53" s="7">
        <f>'Expenditures 2002-03'!S53/'Expenditures 2002-03 per pupil'!C53</f>
        <v>0</v>
      </c>
      <c r="U53" s="7">
        <f>'Expenditures 2002-03'!T53/'Expenditures 2002-03 per pupil'!C53</f>
        <v>0</v>
      </c>
      <c r="V53" s="7">
        <f>'Expenditures 2002-03'!U53/'Expenditures 2002-03 per pupil'!C53</f>
        <v>0</v>
      </c>
      <c r="W53" s="7">
        <f>'Expenditures 2002-03'!V53/'Expenditures 2002-03 per pupil'!C53</f>
        <v>0</v>
      </c>
      <c r="X53" s="7">
        <f>'Expenditures 2002-03'!W53/'Expenditures 2002-03 per pupil'!C53</f>
        <v>0</v>
      </c>
      <c r="Y53" s="7">
        <f>'Expenditures 2002-03'!X53/'Expenditures 2002-03 per pupil'!C53</f>
        <v>0</v>
      </c>
      <c r="Z53" s="7">
        <f>'Expenditures 2002-03'!Y53/'Expenditures 2002-03 per pupil'!C53</f>
        <v>270.6372027748082</v>
      </c>
      <c r="AA53" s="7">
        <f>'Expenditures 2002-03'!Z53/'Expenditures 2002-03 per pupil'!C53</f>
        <v>46.358224348800739</v>
      </c>
    </row>
    <row r="54" spans="1:27" x14ac:dyDescent="0.25">
      <c r="A54" s="20" t="s">
        <v>115</v>
      </c>
      <c r="B54" s="21" t="s">
        <v>442</v>
      </c>
      <c r="C54" s="29">
        <v>1066.4074000000001</v>
      </c>
      <c r="D54" s="7">
        <f>'Expenditures 2002-03'!C54/'Expenditures 2002-03 per pupil'!C54</f>
        <v>8301.2542298562439</v>
      </c>
      <c r="E54" s="7">
        <f>'Expenditures 2002-03'!D54/'Expenditures 2002-03 per pupil'!C54</f>
        <v>7997.403037525808</v>
      </c>
      <c r="F54" s="7">
        <f>'Expenditures 2002-03'!E54/'Expenditures 2002-03 per pupil'!C54</f>
        <v>4198.2338926005204</v>
      </c>
      <c r="G54" s="7">
        <f>'Expenditures 2002-03'!F54/'Expenditures 2002-03 per pupil'!C54</f>
        <v>174.68491872805834</v>
      </c>
      <c r="H54" s="7">
        <f>'Expenditures 2002-03'!G54/'Expenditures 2002-03 per pupil'!C54</f>
        <v>275.2648846960364</v>
      </c>
      <c r="I54" s="7">
        <f>'Expenditures 2002-03'!H54/'Expenditures 2002-03 per pupil'!C54</f>
        <v>611.18117709985881</v>
      </c>
      <c r="J54" s="7">
        <f>'Expenditures 2002-03'!I54/'Expenditures 2002-03 per pupil'!C54</f>
        <v>352.88024070350593</v>
      </c>
      <c r="K54" s="7">
        <f>'Expenditures 2002-03'!J54/'Expenditures 2002-03 per pupil'!C54</f>
        <v>0</v>
      </c>
      <c r="L54" s="7">
        <f>'Expenditures 2002-03'!K54/'Expenditures 2002-03 per pupil'!C54</f>
        <v>860.17383225210176</v>
      </c>
      <c r="M54" s="7">
        <f>'Expenditures 2002-03'!L54/'Expenditures 2002-03 per pupil'!C54</f>
        <v>690.10578883829953</v>
      </c>
      <c r="N54" s="7">
        <f>'Expenditures 2002-03'!M54/'Expenditures 2002-03 per pupil'!C54</f>
        <v>203.21022716083928</v>
      </c>
      <c r="O54" s="7">
        <f>'Expenditures 2002-03'!N54/'Expenditures 2002-03 per pupil'!C54</f>
        <v>0</v>
      </c>
      <c r="P54" s="7">
        <f>'Expenditures 2002-03'!O54/'Expenditures 2002-03 per pupil'!C54</f>
        <v>481.16661606061621</v>
      </c>
      <c r="Q54" s="7">
        <f>'Expenditures 2002-03'!P54/'Expenditures 2002-03 per pupil'!C54</f>
        <v>150.501459385972</v>
      </c>
      <c r="R54" s="7">
        <f>'Expenditures 2002-03'!Q54/'Expenditures 2002-03 per pupil'!C54</f>
        <v>0</v>
      </c>
      <c r="S54" s="7">
        <f>'Expenditures 2002-03'!R54/'Expenditures 2002-03 per pupil'!C54</f>
        <v>0</v>
      </c>
      <c r="T54" s="7">
        <f>'Expenditures 2002-03'!S54/'Expenditures 2002-03 per pupil'!C54</f>
        <v>0</v>
      </c>
      <c r="U54" s="7">
        <f>'Expenditures 2002-03'!T54/'Expenditures 2002-03 per pupil'!C54</f>
        <v>0</v>
      </c>
      <c r="V54" s="7">
        <f>'Expenditures 2002-03'!U54/'Expenditures 2002-03 per pupil'!C54</f>
        <v>0</v>
      </c>
      <c r="W54" s="7">
        <f>'Expenditures 2002-03'!V54/'Expenditures 2002-03 per pupil'!C54</f>
        <v>0</v>
      </c>
      <c r="X54" s="7">
        <f>'Expenditures 2002-03'!W54/'Expenditures 2002-03 per pupil'!C54</f>
        <v>49.261492371489545</v>
      </c>
      <c r="Y54" s="7">
        <f>'Expenditures 2002-03'!X54/'Expenditures 2002-03 per pupil'!C54</f>
        <v>0</v>
      </c>
      <c r="Z54" s="7">
        <f>'Expenditures 2002-03'!Y54/'Expenditures 2002-03 per pupil'!C54</f>
        <v>254.58969995894628</v>
      </c>
      <c r="AA54" s="7">
        <f>'Expenditures 2002-03'!Z54/'Expenditures 2002-03 per pupil'!C54</f>
        <v>152.08446603052454</v>
      </c>
    </row>
    <row r="55" spans="1:27" x14ac:dyDescent="0.25">
      <c r="A55" s="20" t="s">
        <v>117</v>
      </c>
      <c r="B55" s="21" t="s">
        <v>443</v>
      </c>
      <c r="C55" s="29">
        <v>479.77499999999998</v>
      </c>
      <c r="D55" s="7">
        <f>'Expenditures 2002-03'!C55/'Expenditures 2002-03 per pupil'!C55</f>
        <v>7580.1999478922417</v>
      </c>
      <c r="E55" s="7">
        <f>'Expenditures 2002-03'!D55/'Expenditures 2002-03 per pupil'!C55</f>
        <v>7288.5237038194991</v>
      </c>
      <c r="F55" s="7">
        <f>'Expenditures 2002-03'!E55/'Expenditures 2002-03 per pupil'!C55</f>
        <v>4231.7023604814758</v>
      </c>
      <c r="G55" s="7">
        <f>'Expenditures 2002-03'!F55/'Expenditures 2002-03 per pupil'!C55</f>
        <v>186.9073419832213</v>
      </c>
      <c r="H55" s="7">
        <f>'Expenditures 2002-03'!G55/'Expenditures 2002-03 per pupil'!C55</f>
        <v>313.10801938408628</v>
      </c>
      <c r="I55" s="7">
        <f>'Expenditures 2002-03'!H55/'Expenditures 2002-03 per pupil'!C55</f>
        <v>705.8485123234849</v>
      </c>
      <c r="J55" s="7">
        <f>'Expenditures 2002-03'!I55/'Expenditures 2002-03 per pupil'!C55</f>
        <v>402.59467458704603</v>
      </c>
      <c r="K55" s="7">
        <f>'Expenditures 2002-03'!J55/'Expenditures 2002-03 per pupil'!C55</f>
        <v>0.62529310614350475</v>
      </c>
      <c r="L55" s="7">
        <f>'Expenditures 2002-03'!K55/'Expenditures 2002-03 per pupil'!C55</f>
        <v>600.96962117659325</v>
      </c>
      <c r="M55" s="7">
        <f>'Expenditures 2002-03'!L55/'Expenditures 2002-03 per pupil'!C55</f>
        <v>246.80650304830391</v>
      </c>
      <c r="N55" s="7">
        <f>'Expenditures 2002-03'!M55/'Expenditures 2002-03 per pupil'!C55</f>
        <v>56.91148976082539</v>
      </c>
      <c r="O55" s="7">
        <f>'Expenditures 2002-03'!N55/'Expenditures 2002-03 per pupil'!C55</f>
        <v>0</v>
      </c>
      <c r="P55" s="7">
        <f>'Expenditures 2002-03'!O55/'Expenditures 2002-03 per pupil'!C55</f>
        <v>444.53081131780522</v>
      </c>
      <c r="Q55" s="7">
        <f>'Expenditures 2002-03'!P55/'Expenditures 2002-03 per pupil'!C55</f>
        <v>98.519076650513256</v>
      </c>
      <c r="R55" s="7">
        <f>'Expenditures 2002-03'!Q55/'Expenditures 2002-03 per pupil'!C55</f>
        <v>0</v>
      </c>
      <c r="S55" s="7">
        <f>'Expenditures 2002-03'!R55/'Expenditures 2002-03 per pupil'!C55</f>
        <v>0</v>
      </c>
      <c r="T55" s="7">
        <f>'Expenditures 2002-03'!S55/'Expenditures 2002-03 per pupil'!C55</f>
        <v>0</v>
      </c>
      <c r="U55" s="7">
        <f>'Expenditures 2002-03'!T55/'Expenditures 2002-03 per pupil'!C55</f>
        <v>0</v>
      </c>
      <c r="V55" s="7">
        <f>'Expenditures 2002-03'!U55/'Expenditures 2002-03 per pupil'!C55</f>
        <v>0</v>
      </c>
      <c r="W55" s="7">
        <f>'Expenditures 2002-03'!V55/'Expenditures 2002-03 per pupil'!C55</f>
        <v>0</v>
      </c>
      <c r="X55" s="7">
        <f>'Expenditures 2002-03'!W55/'Expenditures 2002-03 per pupil'!C55</f>
        <v>0</v>
      </c>
      <c r="Y55" s="7">
        <f>'Expenditures 2002-03'!X55/'Expenditures 2002-03 per pupil'!C55</f>
        <v>0</v>
      </c>
      <c r="Z55" s="7">
        <f>'Expenditures 2002-03'!Y55/'Expenditures 2002-03 per pupil'!C55</f>
        <v>291.67624407274246</v>
      </c>
      <c r="AA55" s="7">
        <f>'Expenditures 2002-03'!Z55/'Expenditures 2002-03 per pupil'!C55</f>
        <v>166.46955343650669</v>
      </c>
    </row>
    <row r="56" spans="1:27" x14ac:dyDescent="0.25">
      <c r="A56" s="20" t="s">
        <v>119</v>
      </c>
      <c r="B56" s="21" t="s">
        <v>444</v>
      </c>
      <c r="C56" s="29">
        <v>1957.9578999999999</v>
      </c>
      <c r="D56" s="7">
        <f>'Expenditures 2002-03'!C56/'Expenditures 2002-03 per pupil'!C56</f>
        <v>6509.6193385976276</v>
      </c>
      <c r="E56" s="7">
        <f>'Expenditures 2002-03'!D56/'Expenditures 2002-03 per pupil'!C56</f>
        <v>6071.5746033150162</v>
      </c>
      <c r="F56" s="7">
        <f>'Expenditures 2002-03'!E56/'Expenditures 2002-03 per pupil'!C56</f>
        <v>3483.3882281125657</v>
      </c>
      <c r="G56" s="7">
        <f>'Expenditures 2002-03'!F56/'Expenditures 2002-03 per pupil'!C56</f>
        <v>207.49457891816778</v>
      </c>
      <c r="H56" s="7">
        <f>'Expenditures 2002-03'!G56/'Expenditures 2002-03 per pupil'!C56</f>
        <v>179.23548305098902</v>
      </c>
      <c r="I56" s="7">
        <f>'Expenditures 2002-03'!H56/'Expenditures 2002-03 per pupil'!C56</f>
        <v>548.29649299405264</v>
      </c>
      <c r="J56" s="7">
        <f>'Expenditures 2002-03'!I56/'Expenditures 2002-03 per pupil'!C56</f>
        <v>456.2889273564054</v>
      </c>
      <c r="K56" s="7">
        <f>'Expenditures 2002-03'!J56/'Expenditures 2002-03 per pupil'!C56</f>
        <v>0</v>
      </c>
      <c r="L56" s="7">
        <f>'Expenditures 2002-03'!K56/'Expenditures 2002-03 per pupil'!C56</f>
        <v>724.94070991005469</v>
      </c>
      <c r="M56" s="7">
        <f>'Expenditures 2002-03'!L56/'Expenditures 2002-03 per pupil'!C56</f>
        <v>95.122208705304644</v>
      </c>
      <c r="N56" s="7">
        <f>'Expenditures 2002-03'!M56/'Expenditures 2002-03 per pupil'!C56</f>
        <v>0</v>
      </c>
      <c r="O56" s="7">
        <f>'Expenditures 2002-03'!N56/'Expenditures 2002-03 per pupil'!C56</f>
        <v>0</v>
      </c>
      <c r="P56" s="7">
        <f>'Expenditures 2002-03'!O56/'Expenditures 2002-03 per pupil'!C56</f>
        <v>320.76255572195907</v>
      </c>
      <c r="Q56" s="7">
        <f>'Expenditures 2002-03'!P56/'Expenditures 2002-03 per pupil'!C56</f>
        <v>56.045418545516227</v>
      </c>
      <c r="R56" s="7">
        <f>'Expenditures 2002-03'!Q56/'Expenditures 2002-03 per pupil'!C56</f>
        <v>0</v>
      </c>
      <c r="S56" s="7">
        <f>'Expenditures 2002-03'!R56/'Expenditures 2002-03 per pupil'!C56</f>
        <v>0</v>
      </c>
      <c r="T56" s="7">
        <f>'Expenditures 2002-03'!S56/'Expenditures 2002-03 per pupil'!C56</f>
        <v>0</v>
      </c>
      <c r="U56" s="7">
        <f>'Expenditures 2002-03'!T56/'Expenditures 2002-03 per pupil'!C56</f>
        <v>0</v>
      </c>
      <c r="V56" s="7">
        <f>'Expenditures 2002-03'!U56/'Expenditures 2002-03 per pupil'!C56</f>
        <v>0</v>
      </c>
      <c r="W56" s="7">
        <f>'Expenditures 2002-03'!V56/'Expenditures 2002-03 per pupil'!C56</f>
        <v>0</v>
      </c>
      <c r="X56" s="7">
        <f>'Expenditures 2002-03'!W56/'Expenditures 2002-03 per pupil'!C56</f>
        <v>109.49550038844042</v>
      </c>
      <c r="Y56" s="7">
        <f>'Expenditures 2002-03'!X56/'Expenditures 2002-03 per pupil'!C56</f>
        <v>0</v>
      </c>
      <c r="Z56" s="7">
        <f>'Expenditures 2002-03'!Y56/'Expenditures 2002-03 per pupil'!C56</f>
        <v>328.54923489417212</v>
      </c>
      <c r="AA56" s="7">
        <f>'Expenditures 2002-03'!Z56/'Expenditures 2002-03 per pupil'!C56</f>
        <v>8.0680999320771924</v>
      </c>
    </row>
    <row r="57" spans="1:27" x14ac:dyDescent="0.25">
      <c r="A57" s="20" t="s">
        <v>121</v>
      </c>
      <c r="B57" s="21" t="s">
        <v>445</v>
      </c>
      <c r="C57" s="29">
        <v>2328.2169999999996</v>
      </c>
      <c r="D57" s="7">
        <f>'Expenditures 2002-03'!C57/'Expenditures 2002-03 per pupil'!C57</f>
        <v>7137.0310069894695</v>
      </c>
      <c r="E57" s="7">
        <f>'Expenditures 2002-03'!D57/'Expenditures 2002-03 per pupil'!C57</f>
        <v>6645.443551868233</v>
      </c>
      <c r="F57" s="7">
        <f>'Expenditures 2002-03'!E57/'Expenditures 2002-03 per pupil'!C57</f>
        <v>3977.8604399847618</v>
      </c>
      <c r="G57" s="7">
        <f>'Expenditures 2002-03'!F57/'Expenditures 2002-03 per pupil'!C57</f>
        <v>319.37467169082612</v>
      </c>
      <c r="H57" s="7">
        <f>'Expenditures 2002-03'!G57/'Expenditures 2002-03 per pupil'!C57</f>
        <v>316.6163806896007</v>
      </c>
      <c r="I57" s="7">
        <f>'Expenditures 2002-03'!H57/'Expenditures 2002-03 per pupil'!C57</f>
        <v>221.25703059465681</v>
      </c>
      <c r="J57" s="7">
        <f>'Expenditures 2002-03'!I57/'Expenditures 2002-03 per pupil'!C57</f>
        <v>297.30156596227937</v>
      </c>
      <c r="K57" s="7">
        <f>'Expenditures 2002-03'!J57/'Expenditures 2002-03 per pupil'!C57</f>
        <v>57.851583421992032</v>
      </c>
      <c r="L57" s="7">
        <f>'Expenditures 2002-03'!K57/'Expenditures 2002-03 per pupil'!C57</f>
        <v>459.87733102197956</v>
      </c>
      <c r="M57" s="7">
        <f>'Expenditures 2002-03'!L57/'Expenditures 2002-03 per pupil'!C57</f>
        <v>378.69363122080119</v>
      </c>
      <c r="N57" s="7">
        <f>'Expenditures 2002-03'!M57/'Expenditures 2002-03 per pupil'!C57</f>
        <v>53.2035158234821</v>
      </c>
      <c r="O57" s="7">
        <f>'Expenditures 2002-03'!N57/'Expenditures 2002-03 per pupil'!C57</f>
        <v>0</v>
      </c>
      <c r="P57" s="7">
        <f>'Expenditures 2002-03'!O57/'Expenditures 2002-03 per pupil'!C57</f>
        <v>404.32356605934933</v>
      </c>
      <c r="Q57" s="7">
        <f>'Expenditures 2002-03'!P57/'Expenditures 2002-03 per pupil'!C57</f>
        <v>159.08383539850453</v>
      </c>
      <c r="R57" s="7">
        <f>'Expenditures 2002-03'!Q57/'Expenditures 2002-03 per pupil'!C57</f>
        <v>0</v>
      </c>
      <c r="S57" s="7">
        <f>'Expenditures 2002-03'!R57/'Expenditures 2002-03 per pupil'!C57</f>
        <v>0</v>
      </c>
      <c r="T57" s="7">
        <f>'Expenditures 2002-03'!S57/'Expenditures 2002-03 per pupil'!C57</f>
        <v>0</v>
      </c>
      <c r="U57" s="7">
        <f>'Expenditures 2002-03'!T57/'Expenditures 2002-03 per pupil'!C57</f>
        <v>0</v>
      </c>
      <c r="V57" s="7">
        <f>'Expenditures 2002-03'!U57/'Expenditures 2002-03 per pupil'!C57</f>
        <v>52.018785190555704</v>
      </c>
      <c r="W57" s="7">
        <f>'Expenditures 2002-03'!V57/'Expenditures 2002-03 per pupil'!C57</f>
        <v>5.5600186752351703</v>
      </c>
      <c r="X57" s="7">
        <f>'Expenditures 2002-03'!W57/'Expenditures 2002-03 per pupil'!C57</f>
        <v>0</v>
      </c>
      <c r="Y57" s="7">
        <f>'Expenditures 2002-03'!X57/'Expenditures 2002-03 per pupil'!C57</f>
        <v>0</v>
      </c>
      <c r="Z57" s="7">
        <f>'Expenditures 2002-03'!Y57/'Expenditures 2002-03 per pupil'!C57</f>
        <v>434.00865125544573</v>
      </c>
      <c r="AA57" s="7">
        <f>'Expenditures 2002-03'!Z57/'Expenditures 2002-03 per pupil'!C57</f>
        <v>0</v>
      </c>
    </row>
    <row r="58" spans="1:27" x14ac:dyDescent="0.25">
      <c r="A58" s="20" t="s">
        <v>123</v>
      </c>
      <c r="B58" s="21" t="s">
        <v>446</v>
      </c>
      <c r="C58" s="29">
        <v>616.76369999999997</v>
      </c>
      <c r="D58" s="7">
        <f>'Expenditures 2002-03'!C58/'Expenditures 2002-03 per pupil'!C58</f>
        <v>6560.7613742507874</v>
      </c>
      <c r="E58" s="7">
        <f>'Expenditures 2002-03'!D58/'Expenditures 2002-03 per pupil'!C58</f>
        <v>6284.4611153347714</v>
      </c>
      <c r="F58" s="7">
        <f>'Expenditures 2002-03'!E58/'Expenditures 2002-03 per pupil'!C58</f>
        <v>3479.6241250903713</v>
      </c>
      <c r="G58" s="7">
        <f>'Expenditures 2002-03'!F58/'Expenditures 2002-03 per pupil'!C58</f>
        <v>213.23673880288351</v>
      </c>
      <c r="H58" s="7">
        <f>'Expenditures 2002-03'!G58/'Expenditures 2002-03 per pupil'!C58</f>
        <v>317.10861063969878</v>
      </c>
      <c r="I58" s="7">
        <f>'Expenditures 2002-03'!H58/'Expenditures 2002-03 per pupil'!C58</f>
        <v>296.00167779005153</v>
      </c>
      <c r="J58" s="7">
        <f>'Expenditures 2002-03'!I58/'Expenditures 2002-03 per pupil'!C58</f>
        <v>287.12268572226287</v>
      </c>
      <c r="K58" s="7">
        <f>'Expenditures 2002-03'!J58/'Expenditures 2002-03 per pupil'!C58</f>
        <v>336.58973444773096</v>
      </c>
      <c r="L58" s="7">
        <f>'Expenditures 2002-03'!K58/'Expenditures 2002-03 per pupil'!C58</f>
        <v>582.97432225664386</v>
      </c>
      <c r="M58" s="7">
        <f>'Expenditures 2002-03'!L58/'Expenditures 2002-03 per pupil'!C58</f>
        <v>228.09135816520981</v>
      </c>
      <c r="N58" s="7">
        <f>'Expenditures 2002-03'!M58/'Expenditures 2002-03 per pupil'!C58</f>
        <v>0</v>
      </c>
      <c r="O58" s="7">
        <f>'Expenditures 2002-03'!N58/'Expenditures 2002-03 per pupil'!C58</f>
        <v>0</v>
      </c>
      <c r="P58" s="7">
        <f>'Expenditures 2002-03'!O58/'Expenditures 2002-03 per pupil'!C58</f>
        <v>425.22239878903378</v>
      </c>
      <c r="Q58" s="7">
        <f>'Expenditures 2002-03'!P58/'Expenditures 2002-03 per pupil'!C58</f>
        <v>118.4894636308849</v>
      </c>
      <c r="R58" s="7">
        <f>'Expenditures 2002-03'!Q58/'Expenditures 2002-03 per pupil'!C58</f>
        <v>0</v>
      </c>
      <c r="S58" s="7">
        <f>'Expenditures 2002-03'!R58/'Expenditures 2002-03 per pupil'!C58</f>
        <v>0</v>
      </c>
      <c r="T58" s="7">
        <f>'Expenditures 2002-03'!S58/'Expenditures 2002-03 per pupil'!C58</f>
        <v>0</v>
      </c>
      <c r="U58" s="7">
        <f>'Expenditures 2002-03'!T58/'Expenditures 2002-03 per pupil'!C58</f>
        <v>0</v>
      </c>
      <c r="V58" s="7">
        <f>'Expenditures 2002-03'!U58/'Expenditures 2002-03 per pupil'!C58</f>
        <v>0</v>
      </c>
      <c r="W58" s="7">
        <f>'Expenditures 2002-03'!V58/'Expenditures 2002-03 per pupil'!C58</f>
        <v>0</v>
      </c>
      <c r="X58" s="7">
        <f>'Expenditures 2002-03'!W58/'Expenditures 2002-03 per pupil'!C58</f>
        <v>0</v>
      </c>
      <c r="Y58" s="7">
        <f>'Expenditures 2002-03'!X58/'Expenditures 2002-03 per pupil'!C58</f>
        <v>0</v>
      </c>
      <c r="Z58" s="7">
        <f>'Expenditures 2002-03'!Y58/'Expenditures 2002-03 per pupil'!C58</f>
        <v>276.30025891601599</v>
      </c>
      <c r="AA58" s="7">
        <f>'Expenditures 2002-03'!Z58/'Expenditures 2002-03 per pupil'!C58</f>
        <v>14.289102941693878</v>
      </c>
    </row>
    <row r="59" spans="1:27" x14ac:dyDescent="0.25">
      <c r="A59" s="20" t="s">
        <v>125</v>
      </c>
      <c r="B59" s="21" t="s">
        <v>447</v>
      </c>
      <c r="C59" s="29">
        <v>29689.93220000001</v>
      </c>
      <c r="D59" s="7">
        <f>'Expenditures 2002-03'!C59/'Expenditures 2002-03 per pupil'!C59</f>
        <v>8121.5566676167728</v>
      </c>
      <c r="E59" s="7">
        <f>'Expenditures 2002-03'!D59/'Expenditures 2002-03 per pupil'!C59</f>
        <v>7649.4349091171016</v>
      </c>
      <c r="F59" s="7">
        <f>'Expenditures 2002-03'!E59/'Expenditures 2002-03 per pupil'!C59</f>
        <v>4319.670491871314</v>
      </c>
      <c r="G59" s="7">
        <f>'Expenditures 2002-03'!F59/'Expenditures 2002-03 per pupil'!C59</f>
        <v>448.31199412439196</v>
      </c>
      <c r="H59" s="7">
        <f>'Expenditures 2002-03'!G59/'Expenditures 2002-03 per pupil'!C59</f>
        <v>497.5524437202991</v>
      </c>
      <c r="I59" s="7">
        <f>'Expenditures 2002-03'!H59/'Expenditures 2002-03 per pupil'!C59</f>
        <v>54.120712677141093</v>
      </c>
      <c r="J59" s="7">
        <f>'Expenditures 2002-03'!I59/'Expenditures 2002-03 per pupil'!C59</f>
        <v>546.8823118430696</v>
      </c>
      <c r="K59" s="7">
        <f>'Expenditures 2002-03'!J59/'Expenditures 2002-03 per pupil'!C59</f>
        <v>271.67546613663188</v>
      </c>
      <c r="L59" s="7">
        <f>'Expenditures 2002-03'!K59/'Expenditures 2002-03 per pupil'!C59</f>
        <v>613.08928283776925</v>
      </c>
      <c r="M59" s="7">
        <f>'Expenditures 2002-03'!L59/'Expenditures 2002-03 per pupil'!C59</f>
        <v>286.67421746419473</v>
      </c>
      <c r="N59" s="7">
        <f>'Expenditures 2002-03'!M59/'Expenditures 2002-03 per pupil'!C59</f>
        <v>166.48745327885925</v>
      </c>
      <c r="O59" s="7">
        <f>'Expenditures 2002-03'!N59/'Expenditures 2002-03 per pupil'!C59</f>
        <v>0</v>
      </c>
      <c r="P59" s="7">
        <f>'Expenditures 2002-03'!O59/'Expenditures 2002-03 per pupil'!C59</f>
        <v>366.55921699949175</v>
      </c>
      <c r="Q59" s="7">
        <f>'Expenditures 2002-03'!P59/'Expenditures 2002-03 per pupil'!C59</f>
        <v>78.41131816393974</v>
      </c>
      <c r="R59" s="7">
        <f>'Expenditures 2002-03'!Q59/'Expenditures 2002-03 per pupil'!C59</f>
        <v>0</v>
      </c>
      <c r="S59" s="7">
        <f>'Expenditures 2002-03'!R59/'Expenditures 2002-03 per pupil'!C59</f>
        <v>0</v>
      </c>
      <c r="T59" s="7">
        <f>'Expenditures 2002-03'!S59/'Expenditures 2002-03 per pupil'!C59</f>
        <v>0</v>
      </c>
      <c r="U59" s="7">
        <f>'Expenditures 2002-03'!T59/'Expenditures 2002-03 per pupil'!C59</f>
        <v>0</v>
      </c>
      <c r="V59" s="7">
        <f>'Expenditures 2002-03'!U59/'Expenditures 2002-03 per pupil'!C59</f>
        <v>0</v>
      </c>
      <c r="W59" s="7">
        <f>'Expenditures 2002-03'!V59/'Expenditures 2002-03 per pupil'!C59</f>
        <v>-7.5520701256434641</v>
      </c>
      <c r="X59" s="7">
        <f>'Expenditures 2002-03'!W59/'Expenditures 2002-03 per pupil'!C59</f>
        <v>0</v>
      </c>
      <c r="Y59" s="7">
        <f>'Expenditures 2002-03'!X59/'Expenditures 2002-03 per pupil'!C59</f>
        <v>0</v>
      </c>
      <c r="Z59" s="7">
        <f>'Expenditures 2002-03'!Y59/'Expenditures 2002-03 per pupil'!C59</f>
        <v>479.67382862531406</v>
      </c>
      <c r="AA59" s="7">
        <f>'Expenditures 2002-03'!Z59/'Expenditures 2002-03 per pupil'!C59</f>
        <v>463.6328132133624</v>
      </c>
    </row>
    <row r="60" spans="1:27" x14ac:dyDescent="0.25">
      <c r="A60" s="20" t="s">
        <v>127</v>
      </c>
      <c r="B60" s="21" t="s">
        <v>448</v>
      </c>
      <c r="C60" s="29">
        <v>2263.3005000000003</v>
      </c>
      <c r="D60" s="7">
        <f>'Expenditures 2002-03'!C60/'Expenditures 2002-03 per pupil'!C60</f>
        <v>6792.9740571347011</v>
      </c>
      <c r="E60" s="7">
        <f>'Expenditures 2002-03'!D60/'Expenditures 2002-03 per pupil'!C60</f>
        <v>6416.8498968652184</v>
      </c>
      <c r="F60" s="7">
        <f>'Expenditures 2002-03'!E60/'Expenditures 2002-03 per pupil'!C60</f>
        <v>3846.752426379086</v>
      </c>
      <c r="G60" s="7">
        <f>'Expenditures 2002-03'!F60/'Expenditures 2002-03 per pupil'!C60</f>
        <v>155.73438436478054</v>
      </c>
      <c r="H60" s="7">
        <f>'Expenditures 2002-03'!G60/'Expenditures 2002-03 per pupil'!C60</f>
        <v>199.41829642153129</v>
      </c>
      <c r="I60" s="7">
        <f>'Expenditures 2002-03'!H60/'Expenditures 2002-03 per pupil'!C60</f>
        <v>441.36751615616214</v>
      </c>
      <c r="J60" s="7">
        <f>'Expenditures 2002-03'!I60/'Expenditures 2002-03 per pupil'!C60</f>
        <v>313.15608333935324</v>
      </c>
      <c r="K60" s="7">
        <f>'Expenditures 2002-03'!J60/'Expenditures 2002-03 per pupil'!C60</f>
        <v>0</v>
      </c>
      <c r="L60" s="7">
        <f>'Expenditures 2002-03'!K60/'Expenditures 2002-03 per pupil'!C60</f>
        <v>573.73432295004568</v>
      </c>
      <c r="M60" s="7">
        <f>'Expenditures 2002-03'!L60/'Expenditures 2002-03 per pupil'!C60</f>
        <v>358.92033779871468</v>
      </c>
      <c r="N60" s="7">
        <f>'Expenditures 2002-03'!M60/'Expenditures 2002-03 per pupil'!C60</f>
        <v>31.080901541797029</v>
      </c>
      <c r="O60" s="7">
        <f>'Expenditures 2002-03'!N60/'Expenditures 2002-03 per pupil'!C60</f>
        <v>0</v>
      </c>
      <c r="P60" s="7">
        <f>'Expenditures 2002-03'!O60/'Expenditures 2002-03 per pupil'!C60</f>
        <v>398.42566199229839</v>
      </c>
      <c r="Q60" s="7">
        <f>'Expenditures 2002-03'!P60/'Expenditures 2002-03 per pupil'!C60</f>
        <v>98.259965921449648</v>
      </c>
      <c r="R60" s="7">
        <f>'Expenditures 2002-03'!Q60/'Expenditures 2002-03 per pupil'!C60</f>
        <v>0</v>
      </c>
      <c r="S60" s="7">
        <f>'Expenditures 2002-03'!R60/'Expenditures 2002-03 per pupil'!C60</f>
        <v>0</v>
      </c>
      <c r="T60" s="7">
        <f>'Expenditures 2002-03'!S60/'Expenditures 2002-03 per pupil'!C60</f>
        <v>5.8675372536700268</v>
      </c>
      <c r="U60" s="7">
        <f>'Expenditures 2002-03'!T60/'Expenditures 2002-03 per pupil'!C60</f>
        <v>0</v>
      </c>
      <c r="V60" s="7">
        <f>'Expenditures 2002-03'!U60/'Expenditures 2002-03 per pupil'!C60</f>
        <v>0</v>
      </c>
      <c r="W60" s="7">
        <f>'Expenditures 2002-03'!V60/'Expenditures 2002-03 per pupil'!C60</f>
        <v>76.687289204416288</v>
      </c>
      <c r="X60" s="7">
        <f>'Expenditures 2002-03'!W60/'Expenditures 2002-03 per pupil'!C60</f>
        <v>0</v>
      </c>
      <c r="Y60" s="7">
        <f>'Expenditures 2002-03'!X60/'Expenditures 2002-03 per pupil'!C60</f>
        <v>0</v>
      </c>
      <c r="Z60" s="7">
        <f>'Expenditures 2002-03'!Y60/'Expenditures 2002-03 per pupil'!C60</f>
        <v>293.56933381139618</v>
      </c>
      <c r="AA60" s="7">
        <f>'Expenditures 2002-03'!Z60/'Expenditures 2002-03 per pupil'!C60</f>
        <v>7.8420872526648573</v>
      </c>
    </row>
    <row r="61" spans="1:27" x14ac:dyDescent="0.25">
      <c r="A61" s="20" t="s">
        <v>129</v>
      </c>
      <c r="B61" s="21" t="s">
        <v>449</v>
      </c>
      <c r="C61" s="29">
        <v>5954.0772999999999</v>
      </c>
      <c r="D61" s="7">
        <f>'Expenditures 2002-03'!C61/'Expenditures 2002-03 per pupil'!C61</f>
        <v>7838.5560160597843</v>
      </c>
      <c r="E61" s="7">
        <f>'Expenditures 2002-03'!D61/'Expenditures 2002-03 per pupil'!C61</f>
        <v>7490.8223596626794</v>
      </c>
      <c r="F61" s="7">
        <f>'Expenditures 2002-03'!E61/'Expenditures 2002-03 per pupil'!C61</f>
        <v>4260.6183026881426</v>
      </c>
      <c r="G61" s="7">
        <f>'Expenditures 2002-03'!F61/'Expenditures 2002-03 per pupil'!C61</f>
        <v>193.27800799630197</v>
      </c>
      <c r="H61" s="7">
        <f>'Expenditures 2002-03'!G61/'Expenditures 2002-03 per pupil'!C61</f>
        <v>266.00181358075417</v>
      </c>
      <c r="I61" s="7">
        <f>'Expenditures 2002-03'!H61/'Expenditures 2002-03 per pupil'!C61</f>
        <v>321.31784214491137</v>
      </c>
      <c r="J61" s="7">
        <f>'Expenditures 2002-03'!I61/'Expenditures 2002-03 per pupil'!C61</f>
        <v>379.67863467274771</v>
      </c>
      <c r="K61" s="7">
        <f>'Expenditures 2002-03'!J61/'Expenditures 2002-03 per pupil'!C61</f>
        <v>47.32899420032723</v>
      </c>
      <c r="L61" s="7">
        <f>'Expenditures 2002-03'!K61/'Expenditures 2002-03 per pupil'!C61</f>
        <v>690.97178667801313</v>
      </c>
      <c r="M61" s="7">
        <f>'Expenditures 2002-03'!L61/'Expenditures 2002-03 per pupil'!C61</f>
        <v>550.08803127228464</v>
      </c>
      <c r="N61" s="7">
        <f>'Expenditures 2002-03'!M61/'Expenditures 2002-03 per pupil'!C61</f>
        <v>107.3561171266621</v>
      </c>
      <c r="O61" s="7">
        <f>'Expenditures 2002-03'!N61/'Expenditures 2002-03 per pupil'!C61</f>
        <v>0</v>
      </c>
      <c r="P61" s="7">
        <f>'Expenditures 2002-03'!O61/'Expenditures 2002-03 per pupil'!C61</f>
        <v>508.45148752099675</v>
      </c>
      <c r="Q61" s="7">
        <f>'Expenditures 2002-03'!P61/'Expenditures 2002-03 per pupil'!C61</f>
        <v>165.7313417815385</v>
      </c>
      <c r="R61" s="7">
        <f>'Expenditures 2002-03'!Q61/'Expenditures 2002-03 per pupil'!C61</f>
        <v>0</v>
      </c>
      <c r="S61" s="7">
        <f>'Expenditures 2002-03'!R61/'Expenditures 2002-03 per pupil'!C61</f>
        <v>0</v>
      </c>
      <c r="T61" s="7">
        <f>'Expenditures 2002-03'!S61/'Expenditures 2002-03 per pupil'!C61</f>
        <v>0</v>
      </c>
      <c r="U61" s="7">
        <f>'Expenditures 2002-03'!T61/'Expenditures 2002-03 per pupil'!C61</f>
        <v>0</v>
      </c>
      <c r="V61" s="7">
        <f>'Expenditures 2002-03'!U61/'Expenditures 2002-03 per pupil'!C61</f>
        <v>0</v>
      </c>
      <c r="W61" s="7">
        <f>'Expenditures 2002-03'!V61/'Expenditures 2002-03 per pupil'!C61</f>
        <v>0</v>
      </c>
      <c r="X61" s="7">
        <f>'Expenditures 2002-03'!W61/'Expenditures 2002-03 per pupil'!C61</f>
        <v>33.554221743140623</v>
      </c>
      <c r="Y61" s="7">
        <f>'Expenditures 2002-03'!X61/'Expenditures 2002-03 per pupil'!C61</f>
        <v>0</v>
      </c>
      <c r="Z61" s="7">
        <f>'Expenditures 2002-03'!Y61/'Expenditures 2002-03 per pupil'!C61</f>
        <v>314.17943465396394</v>
      </c>
      <c r="AA61" s="7">
        <f>'Expenditures 2002-03'!Z61/'Expenditures 2002-03 per pupil'!C61</f>
        <v>38.70104272915637</v>
      </c>
    </row>
    <row r="62" spans="1:27" x14ac:dyDescent="0.25">
      <c r="A62" s="20" t="s">
        <v>131</v>
      </c>
      <c r="B62" s="21" t="s">
        <v>450</v>
      </c>
      <c r="C62" s="29">
        <v>2108.5860000000002</v>
      </c>
      <c r="D62" s="7">
        <f>'Expenditures 2002-03'!C62/'Expenditures 2002-03 per pupil'!C62</f>
        <v>6916.5511627223159</v>
      </c>
      <c r="E62" s="7">
        <f>'Expenditures 2002-03'!D62/'Expenditures 2002-03 per pupil'!C62</f>
        <v>6431.5785744570048</v>
      </c>
      <c r="F62" s="7">
        <f>'Expenditures 2002-03'!E62/'Expenditures 2002-03 per pupil'!C62</f>
        <v>3723.5124628542535</v>
      </c>
      <c r="G62" s="7">
        <f>'Expenditures 2002-03'!F62/'Expenditures 2002-03 per pupil'!C62</f>
        <v>314.14067057260172</v>
      </c>
      <c r="H62" s="7">
        <f>'Expenditures 2002-03'!G62/'Expenditures 2002-03 per pupil'!C62</f>
        <v>378.63692066626635</v>
      </c>
      <c r="I62" s="7">
        <f>'Expenditures 2002-03'!H62/'Expenditures 2002-03 per pupil'!C62</f>
        <v>367.3208301677048</v>
      </c>
      <c r="J62" s="7">
        <f>'Expenditures 2002-03'!I62/'Expenditures 2002-03 per pupil'!C62</f>
        <v>442.68196791593982</v>
      </c>
      <c r="K62" s="7">
        <f>'Expenditures 2002-03'!J62/'Expenditures 2002-03 per pupil'!C62</f>
        <v>31.59836022813392</v>
      </c>
      <c r="L62" s="7">
        <f>'Expenditures 2002-03'!K62/'Expenditures 2002-03 per pupil'!C62</f>
        <v>732.93790246164963</v>
      </c>
      <c r="M62" s="7">
        <f>'Expenditures 2002-03'!L62/'Expenditures 2002-03 per pupil'!C62</f>
        <v>33.907367306811295</v>
      </c>
      <c r="N62" s="7">
        <f>'Expenditures 2002-03'!M62/'Expenditures 2002-03 per pupil'!C62</f>
        <v>103.99088773234764</v>
      </c>
      <c r="O62" s="7">
        <f>'Expenditures 2002-03'!N62/'Expenditures 2002-03 per pupil'!C62</f>
        <v>0</v>
      </c>
      <c r="P62" s="7">
        <f>'Expenditures 2002-03'!O62/'Expenditures 2002-03 per pupil'!C62</f>
        <v>302.85120455129646</v>
      </c>
      <c r="Q62" s="7">
        <f>'Expenditures 2002-03'!P62/'Expenditures 2002-03 per pupil'!C62</f>
        <v>0</v>
      </c>
      <c r="R62" s="7">
        <f>'Expenditures 2002-03'!Q62/'Expenditures 2002-03 per pupil'!C62</f>
        <v>0</v>
      </c>
      <c r="S62" s="7">
        <f>'Expenditures 2002-03'!R62/'Expenditures 2002-03 per pupil'!C62</f>
        <v>0</v>
      </c>
      <c r="T62" s="7">
        <f>'Expenditures 2002-03'!S62/'Expenditures 2002-03 per pupil'!C62</f>
        <v>0</v>
      </c>
      <c r="U62" s="7">
        <f>'Expenditures 2002-03'!T62/'Expenditures 2002-03 per pupil'!C62</f>
        <v>0</v>
      </c>
      <c r="V62" s="7">
        <f>'Expenditures 2002-03'!U62/'Expenditures 2002-03 per pupil'!C62</f>
        <v>0</v>
      </c>
      <c r="W62" s="7">
        <f>'Expenditures 2002-03'!V62/'Expenditures 2002-03 per pupil'!C62</f>
        <v>0</v>
      </c>
      <c r="X62" s="7">
        <f>'Expenditures 2002-03'!W62/'Expenditures 2002-03 per pupil'!C62</f>
        <v>5.3838923335353632</v>
      </c>
      <c r="Y62" s="7">
        <f>'Expenditures 2002-03'!X62/'Expenditures 2002-03 per pupil'!C62</f>
        <v>0</v>
      </c>
      <c r="Z62" s="7">
        <f>'Expenditures 2002-03'!Y62/'Expenditures 2002-03 per pupil'!C62</f>
        <v>479.58869593177604</v>
      </c>
      <c r="AA62" s="7">
        <f>'Expenditures 2002-03'!Z62/'Expenditures 2002-03 per pupil'!C62</f>
        <v>94.815663197991441</v>
      </c>
    </row>
    <row r="63" spans="1:27" x14ac:dyDescent="0.25">
      <c r="A63" s="20" t="s">
        <v>133</v>
      </c>
      <c r="B63" s="21" t="s">
        <v>451</v>
      </c>
      <c r="C63" s="29">
        <v>762.53669999999988</v>
      </c>
      <c r="D63" s="7">
        <f>'Expenditures 2002-03'!C63/'Expenditures 2002-03 per pupil'!C63</f>
        <v>10505.908253333908</v>
      </c>
      <c r="E63" s="7">
        <f>'Expenditures 2002-03'!D63/'Expenditures 2002-03 per pupil'!C63</f>
        <v>10145.535696839248</v>
      </c>
      <c r="F63" s="7">
        <f>'Expenditures 2002-03'!E63/'Expenditures 2002-03 per pupil'!C63</f>
        <v>5917.1271363070136</v>
      </c>
      <c r="G63" s="7">
        <f>'Expenditures 2002-03'!F63/'Expenditures 2002-03 per pupil'!C63</f>
        <v>407.83758998091508</v>
      </c>
      <c r="H63" s="7">
        <f>'Expenditures 2002-03'!G63/'Expenditures 2002-03 per pupil'!C63</f>
        <v>316.96908489781543</v>
      </c>
      <c r="I63" s="7">
        <f>'Expenditures 2002-03'!H63/'Expenditures 2002-03 per pupil'!C63</f>
        <v>1258.6679696859183</v>
      </c>
      <c r="J63" s="7">
        <f>'Expenditures 2002-03'!I63/'Expenditures 2002-03 per pupil'!C63</f>
        <v>399.2146082936074</v>
      </c>
      <c r="K63" s="7">
        <f>'Expenditures 2002-03'!J63/'Expenditures 2002-03 per pupil'!C63</f>
        <v>277.20912318056304</v>
      </c>
      <c r="L63" s="7">
        <f>'Expenditures 2002-03'!K63/'Expenditures 2002-03 per pupil'!C63</f>
        <v>870.99912699283868</v>
      </c>
      <c r="M63" s="7">
        <f>'Expenditures 2002-03'!L63/'Expenditures 2002-03 per pupil'!C63</f>
        <v>186.53493005648127</v>
      </c>
      <c r="N63" s="7">
        <f>'Expenditures 2002-03'!M63/'Expenditures 2002-03 per pupil'!C63</f>
        <v>10.80644380788492</v>
      </c>
      <c r="O63" s="7">
        <f>'Expenditures 2002-03'!N63/'Expenditures 2002-03 per pupil'!C63</f>
        <v>0</v>
      </c>
      <c r="P63" s="7">
        <f>'Expenditures 2002-03'!O63/'Expenditures 2002-03 per pupil'!C63</f>
        <v>312.41348777049029</v>
      </c>
      <c r="Q63" s="7">
        <f>'Expenditures 2002-03'!P63/'Expenditures 2002-03 per pupil'!C63</f>
        <v>187.75619586572031</v>
      </c>
      <c r="R63" s="7">
        <f>'Expenditures 2002-03'!Q63/'Expenditures 2002-03 per pupil'!C63</f>
        <v>0</v>
      </c>
      <c r="S63" s="7">
        <f>'Expenditures 2002-03'!R63/'Expenditures 2002-03 per pupil'!C63</f>
        <v>0</v>
      </c>
      <c r="T63" s="7">
        <f>'Expenditures 2002-03'!S63/'Expenditures 2002-03 per pupil'!C63</f>
        <v>0</v>
      </c>
      <c r="U63" s="7">
        <f>'Expenditures 2002-03'!T63/'Expenditures 2002-03 per pupil'!C63</f>
        <v>0</v>
      </c>
      <c r="V63" s="7">
        <f>'Expenditures 2002-03'!U63/'Expenditures 2002-03 per pupil'!C63</f>
        <v>0</v>
      </c>
      <c r="W63" s="7">
        <f>'Expenditures 2002-03'!V63/'Expenditures 2002-03 per pupil'!C63</f>
        <v>0</v>
      </c>
      <c r="X63" s="7">
        <f>'Expenditures 2002-03'!W63/'Expenditures 2002-03 per pupil'!C63</f>
        <v>40.339763318932718</v>
      </c>
      <c r="Y63" s="7">
        <f>'Expenditures 2002-03'!X63/'Expenditures 2002-03 per pupil'!C63</f>
        <v>0</v>
      </c>
      <c r="Z63" s="7">
        <f>'Expenditures 2002-03'!Y63/'Expenditures 2002-03 per pupil'!C63</f>
        <v>320.0327931757252</v>
      </c>
      <c r="AA63" s="7">
        <f>'Expenditures 2002-03'!Z63/'Expenditures 2002-03 per pupil'!C63</f>
        <v>186.7664861245367</v>
      </c>
    </row>
    <row r="64" spans="1:27" x14ac:dyDescent="0.25">
      <c r="A64" s="20" t="s">
        <v>135</v>
      </c>
      <c r="B64" s="21" t="s">
        <v>452</v>
      </c>
      <c r="C64" s="29">
        <v>5196</v>
      </c>
      <c r="D64" s="7">
        <f>'Expenditures 2002-03'!C64/'Expenditures 2002-03 per pupil'!C64</f>
        <v>6554.2023267898385</v>
      </c>
      <c r="E64" s="7">
        <f>'Expenditures 2002-03'!D64/'Expenditures 2002-03 per pupil'!C64</f>
        <v>6258.8348787528867</v>
      </c>
      <c r="F64" s="7">
        <f>'Expenditures 2002-03'!E64/'Expenditures 2002-03 per pupil'!C64</f>
        <v>3525.2281986143184</v>
      </c>
      <c r="G64" s="7">
        <f>'Expenditures 2002-03'!F64/'Expenditures 2002-03 per pupil'!C64</f>
        <v>284.25645881447269</v>
      </c>
      <c r="H64" s="7">
        <f>'Expenditures 2002-03'!G64/'Expenditures 2002-03 per pupil'!C64</f>
        <v>304.99838144726715</v>
      </c>
      <c r="I64" s="7">
        <f>'Expenditures 2002-03'!H64/'Expenditures 2002-03 per pupil'!C64</f>
        <v>157.65814857582757</v>
      </c>
      <c r="J64" s="7">
        <f>'Expenditures 2002-03'!I64/'Expenditures 2002-03 per pupil'!C64</f>
        <v>425.93182832948418</v>
      </c>
      <c r="K64" s="7">
        <f>'Expenditures 2002-03'!J64/'Expenditures 2002-03 per pupil'!C64</f>
        <v>54.230394534257123</v>
      </c>
      <c r="L64" s="7">
        <f>'Expenditures 2002-03'!K64/'Expenditures 2002-03 per pupil'!C64</f>
        <v>601.00084872979221</v>
      </c>
      <c r="M64" s="7">
        <f>'Expenditures 2002-03'!L64/'Expenditures 2002-03 per pupil'!C64</f>
        <v>424.18727867590457</v>
      </c>
      <c r="N64" s="7">
        <f>'Expenditures 2002-03'!M64/'Expenditures 2002-03 per pupil'!C64</f>
        <v>84.498187066974594</v>
      </c>
      <c r="O64" s="7">
        <f>'Expenditures 2002-03'!N64/'Expenditures 2002-03 per pupil'!C64</f>
        <v>0</v>
      </c>
      <c r="P64" s="7">
        <f>'Expenditures 2002-03'!O64/'Expenditures 2002-03 per pupil'!C64</f>
        <v>337.91598152424939</v>
      </c>
      <c r="Q64" s="7">
        <f>'Expenditures 2002-03'!P64/'Expenditures 2002-03 per pupil'!C64</f>
        <v>58.929172440338718</v>
      </c>
      <c r="R64" s="7">
        <f>'Expenditures 2002-03'!Q64/'Expenditures 2002-03 per pupil'!C64</f>
        <v>0</v>
      </c>
      <c r="S64" s="7">
        <f>'Expenditures 2002-03'!R64/'Expenditures 2002-03 per pupil'!C64</f>
        <v>0</v>
      </c>
      <c r="T64" s="7">
        <f>'Expenditures 2002-03'!S64/'Expenditures 2002-03 per pupil'!C64</f>
        <v>18.810279060816015</v>
      </c>
      <c r="U64" s="7">
        <f>'Expenditures 2002-03'!T64/'Expenditures 2002-03 per pupil'!C64</f>
        <v>0</v>
      </c>
      <c r="V64" s="7">
        <f>'Expenditures 2002-03'!U64/'Expenditures 2002-03 per pupil'!C64</f>
        <v>0</v>
      </c>
      <c r="W64" s="7">
        <f>'Expenditures 2002-03'!V64/'Expenditures 2002-03 per pupil'!C64</f>
        <v>0</v>
      </c>
      <c r="X64" s="7">
        <f>'Expenditures 2002-03'!W64/'Expenditures 2002-03 per pupil'!C64</f>
        <v>0</v>
      </c>
      <c r="Y64" s="7">
        <f>'Expenditures 2002-03'!X64/'Expenditures 2002-03 per pupil'!C64</f>
        <v>0</v>
      </c>
      <c r="Z64" s="7">
        <f>'Expenditures 2002-03'!Y64/'Expenditures 2002-03 per pupil'!C64</f>
        <v>276.55716897613547</v>
      </c>
      <c r="AA64" s="7">
        <f>'Expenditures 2002-03'!Z64/'Expenditures 2002-03 per pupil'!C64</f>
        <v>99.183602771362587</v>
      </c>
    </row>
    <row r="65" spans="1:27" x14ac:dyDescent="0.25">
      <c r="A65" s="20" t="s">
        <v>137</v>
      </c>
      <c r="B65" s="21" t="s">
        <v>453</v>
      </c>
      <c r="C65" s="29">
        <v>694.89419999999996</v>
      </c>
      <c r="D65" s="7">
        <f>'Expenditures 2002-03'!C65/'Expenditures 2002-03 per pupil'!C65</f>
        <v>8710.1435585445961</v>
      </c>
      <c r="E65" s="7">
        <f>'Expenditures 2002-03'!D65/'Expenditures 2002-03 per pupil'!C65</f>
        <v>8373.9490846232438</v>
      </c>
      <c r="F65" s="7">
        <f>'Expenditures 2002-03'!E65/'Expenditures 2002-03 per pupil'!C65</f>
        <v>4942.9697787087589</v>
      </c>
      <c r="G65" s="7">
        <f>'Expenditures 2002-03'!F65/'Expenditures 2002-03 per pupil'!C65</f>
        <v>281.47428774049348</v>
      </c>
      <c r="H65" s="7">
        <f>'Expenditures 2002-03'!G65/'Expenditures 2002-03 per pupil'!C65</f>
        <v>253.30356765101797</v>
      </c>
      <c r="I65" s="7">
        <f>'Expenditures 2002-03'!H65/'Expenditures 2002-03 per pupil'!C65</f>
        <v>412.3053408705959</v>
      </c>
      <c r="J65" s="7">
        <f>'Expenditures 2002-03'!I65/'Expenditures 2002-03 per pupil'!C65</f>
        <v>452.38099555299209</v>
      </c>
      <c r="K65" s="7">
        <f>'Expenditures 2002-03'!J65/'Expenditures 2002-03 per pupil'!C65</f>
        <v>80.233019645292771</v>
      </c>
      <c r="L65" s="7">
        <f>'Expenditures 2002-03'!K65/'Expenditures 2002-03 per pupil'!C65</f>
        <v>746.38370848396789</v>
      </c>
      <c r="M65" s="7">
        <f>'Expenditures 2002-03'!L65/'Expenditures 2002-03 per pupil'!C65</f>
        <v>460.66842981276864</v>
      </c>
      <c r="N65" s="7">
        <f>'Expenditures 2002-03'!M65/'Expenditures 2002-03 per pupil'!C65</f>
        <v>33.518483820990305</v>
      </c>
      <c r="O65" s="7">
        <f>'Expenditures 2002-03'!N65/'Expenditures 2002-03 per pupil'!C65</f>
        <v>0</v>
      </c>
      <c r="P65" s="7">
        <f>'Expenditures 2002-03'!O65/'Expenditures 2002-03 per pupil'!C65</f>
        <v>576.72285939355947</v>
      </c>
      <c r="Q65" s="7">
        <f>'Expenditures 2002-03'!P65/'Expenditures 2002-03 per pupil'!C65</f>
        <v>133.98861294280482</v>
      </c>
      <c r="R65" s="7">
        <f>'Expenditures 2002-03'!Q65/'Expenditures 2002-03 per pupil'!C65</f>
        <v>0</v>
      </c>
      <c r="S65" s="7">
        <f>'Expenditures 2002-03'!R65/'Expenditures 2002-03 per pupil'!C65</f>
        <v>0</v>
      </c>
      <c r="T65" s="7">
        <f>'Expenditures 2002-03'!S65/'Expenditures 2002-03 per pupil'!C65</f>
        <v>0</v>
      </c>
      <c r="U65" s="7">
        <f>'Expenditures 2002-03'!T65/'Expenditures 2002-03 per pupil'!C65</f>
        <v>0</v>
      </c>
      <c r="V65" s="7">
        <f>'Expenditures 2002-03'!U65/'Expenditures 2002-03 per pupil'!C65</f>
        <v>0</v>
      </c>
      <c r="W65" s="7">
        <f>'Expenditures 2002-03'!V65/'Expenditures 2002-03 per pupil'!C65</f>
        <v>0</v>
      </c>
      <c r="X65" s="7">
        <f>'Expenditures 2002-03'!W65/'Expenditures 2002-03 per pupil'!C65</f>
        <v>0</v>
      </c>
      <c r="Y65" s="7">
        <f>'Expenditures 2002-03'!X65/'Expenditures 2002-03 per pupil'!C65</f>
        <v>0</v>
      </c>
      <c r="Z65" s="7">
        <f>'Expenditures 2002-03'!Y65/'Expenditures 2002-03 per pupil'!C65</f>
        <v>336.19447392135379</v>
      </c>
      <c r="AA65" s="7">
        <f>'Expenditures 2002-03'!Z65/'Expenditures 2002-03 per pupil'!C65</f>
        <v>0</v>
      </c>
    </row>
    <row r="66" spans="1:27" x14ac:dyDescent="0.25">
      <c r="A66" s="20" t="s">
        <v>139</v>
      </c>
      <c r="B66" s="21" t="s">
        <v>454</v>
      </c>
      <c r="C66" s="29">
        <v>450.642</v>
      </c>
      <c r="D66" s="7">
        <f>'Expenditures 2002-03'!C66/'Expenditures 2002-03 per pupil'!C66</f>
        <v>8711.5305497490244</v>
      </c>
      <c r="E66" s="7">
        <f>'Expenditures 2002-03'!D66/'Expenditures 2002-03 per pupil'!C66</f>
        <v>8399.6692496482792</v>
      </c>
      <c r="F66" s="7">
        <f>'Expenditures 2002-03'!E66/'Expenditures 2002-03 per pupil'!C66</f>
        <v>5522.0216713044947</v>
      </c>
      <c r="G66" s="7">
        <f>'Expenditures 2002-03'!F66/'Expenditures 2002-03 per pupil'!C66</f>
        <v>258.68401081124262</v>
      </c>
      <c r="H66" s="7">
        <f>'Expenditures 2002-03'!G66/'Expenditures 2002-03 per pupil'!C66</f>
        <v>196.36791510777957</v>
      </c>
      <c r="I66" s="7">
        <f>'Expenditures 2002-03'!H66/'Expenditures 2002-03 per pupil'!C66</f>
        <v>601.87421500880964</v>
      </c>
      <c r="J66" s="7">
        <f>'Expenditures 2002-03'!I66/'Expenditures 2002-03 per pupil'!C66</f>
        <v>312.0606601248885</v>
      </c>
      <c r="K66" s="7">
        <f>'Expenditures 2002-03'!J66/'Expenditures 2002-03 per pupil'!C66</f>
        <v>97.051451040959336</v>
      </c>
      <c r="L66" s="7">
        <f>'Expenditures 2002-03'!K66/'Expenditures 2002-03 per pupil'!C66</f>
        <v>676.15020348746896</v>
      </c>
      <c r="M66" s="7">
        <f>'Expenditures 2002-03'!L66/'Expenditures 2002-03 per pupil'!C66</f>
        <v>41.677828520200066</v>
      </c>
      <c r="N66" s="7">
        <f>'Expenditures 2002-03'!M66/'Expenditures 2002-03 per pupil'!C66</f>
        <v>9.3957065697382856</v>
      </c>
      <c r="O66" s="7">
        <f>'Expenditures 2002-03'!N66/'Expenditures 2002-03 per pupil'!C66</f>
        <v>0</v>
      </c>
      <c r="P66" s="7">
        <f>'Expenditures 2002-03'!O66/'Expenditures 2002-03 per pupil'!C66</f>
        <v>537.28356433710132</v>
      </c>
      <c r="Q66" s="7">
        <f>'Expenditures 2002-03'!P66/'Expenditures 2002-03 per pupil'!C66</f>
        <v>147.10202333559678</v>
      </c>
      <c r="R66" s="7">
        <f>'Expenditures 2002-03'!Q66/'Expenditures 2002-03 per pupil'!C66</f>
        <v>0</v>
      </c>
      <c r="S66" s="7">
        <f>'Expenditures 2002-03'!R66/'Expenditures 2002-03 per pupil'!C66</f>
        <v>0</v>
      </c>
      <c r="T66" s="7">
        <f>'Expenditures 2002-03'!S66/'Expenditures 2002-03 per pupil'!C66</f>
        <v>0</v>
      </c>
      <c r="U66" s="7">
        <f>'Expenditures 2002-03'!T66/'Expenditures 2002-03 per pupil'!C66</f>
        <v>0</v>
      </c>
      <c r="V66" s="7">
        <f>'Expenditures 2002-03'!U66/'Expenditures 2002-03 per pupil'!C66</f>
        <v>0</v>
      </c>
      <c r="W66" s="7">
        <f>'Expenditures 2002-03'!V66/'Expenditures 2002-03 per pupil'!C66</f>
        <v>0</v>
      </c>
      <c r="X66" s="7">
        <f>'Expenditures 2002-03'!W66/'Expenditures 2002-03 per pupil'!C66</f>
        <v>0</v>
      </c>
      <c r="Y66" s="7">
        <f>'Expenditures 2002-03'!X66/'Expenditures 2002-03 per pupil'!C66</f>
        <v>0</v>
      </c>
      <c r="Z66" s="7">
        <f>'Expenditures 2002-03'!Y66/'Expenditures 2002-03 per pupil'!C66</f>
        <v>311.86130010074515</v>
      </c>
      <c r="AA66" s="7">
        <f>'Expenditures 2002-03'!Z66/'Expenditures 2002-03 per pupil'!C66</f>
        <v>37.198463525370471</v>
      </c>
    </row>
    <row r="67" spans="1:27" x14ac:dyDescent="0.25">
      <c r="A67" s="20" t="s">
        <v>141</v>
      </c>
      <c r="B67" s="21" t="s">
        <v>455</v>
      </c>
      <c r="C67" s="29">
        <v>1279.5666000000001</v>
      </c>
      <c r="D67" s="7">
        <f>'Expenditures 2002-03'!C67/'Expenditures 2002-03 per pupil'!C67</f>
        <v>7368.5802989856093</v>
      </c>
      <c r="E67" s="7">
        <f>'Expenditures 2002-03'!D67/'Expenditures 2002-03 per pupil'!C67</f>
        <v>6742.520576889081</v>
      </c>
      <c r="F67" s="7">
        <f>'Expenditures 2002-03'!E67/'Expenditures 2002-03 per pupil'!C67</f>
        <v>3517.850434670614</v>
      </c>
      <c r="G67" s="7">
        <f>'Expenditures 2002-03'!F67/'Expenditures 2002-03 per pupil'!C67</f>
        <v>357.90613790638173</v>
      </c>
      <c r="H67" s="7">
        <f>'Expenditures 2002-03'!G67/'Expenditures 2002-03 per pupil'!C67</f>
        <v>311.90064667208412</v>
      </c>
      <c r="I67" s="7">
        <f>'Expenditures 2002-03'!H67/'Expenditures 2002-03 per pupil'!C67</f>
        <v>396.28992347877784</v>
      </c>
      <c r="J67" s="7">
        <f>'Expenditures 2002-03'!I67/'Expenditures 2002-03 per pupil'!C67</f>
        <v>389.9222439847992</v>
      </c>
      <c r="K67" s="7">
        <f>'Expenditures 2002-03'!J67/'Expenditures 2002-03 per pupil'!C67</f>
        <v>39.721175904403879</v>
      </c>
      <c r="L67" s="7">
        <f>'Expenditures 2002-03'!K67/'Expenditures 2002-03 per pupil'!C67</f>
        <v>622.74418541402997</v>
      </c>
      <c r="M67" s="7">
        <f>'Expenditures 2002-03'!L67/'Expenditures 2002-03 per pupil'!C67</f>
        <v>566.8539019383594</v>
      </c>
      <c r="N67" s="7">
        <f>'Expenditures 2002-03'!M67/'Expenditures 2002-03 per pupil'!C67</f>
        <v>14.480020031782637</v>
      </c>
      <c r="O67" s="7">
        <f>'Expenditures 2002-03'!N67/'Expenditures 2002-03 per pupil'!C67</f>
        <v>0</v>
      </c>
      <c r="P67" s="7">
        <f>'Expenditures 2002-03'!O67/'Expenditures 2002-03 per pupil'!C67</f>
        <v>429.83484407923748</v>
      </c>
      <c r="Q67" s="7">
        <f>'Expenditures 2002-03'!P67/'Expenditures 2002-03 per pupil'!C67</f>
        <v>95.017062808610348</v>
      </c>
      <c r="R67" s="7">
        <f>'Expenditures 2002-03'!Q67/'Expenditures 2002-03 per pupil'!C67</f>
        <v>0</v>
      </c>
      <c r="S67" s="7">
        <f>'Expenditures 2002-03'!R67/'Expenditures 2002-03 per pupil'!C67</f>
        <v>0</v>
      </c>
      <c r="T67" s="7">
        <f>'Expenditures 2002-03'!S67/'Expenditures 2002-03 per pupil'!C67</f>
        <v>0</v>
      </c>
      <c r="U67" s="7">
        <f>'Expenditures 2002-03'!T67/'Expenditures 2002-03 per pupil'!C67</f>
        <v>0</v>
      </c>
      <c r="V67" s="7">
        <f>'Expenditures 2002-03'!U67/'Expenditures 2002-03 per pupil'!C67</f>
        <v>0</v>
      </c>
      <c r="W67" s="7">
        <f>'Expenditures 2002-03'!V67/'Expenditures 2002-03 per pupil'!C67</f>
        <v>0</v>
      </c>
      <c r="X67" s="7">
        <f>'Expenditures 2002-03'!W67/'Expenditures 2002-03 per pupil'!C67</f>
        <v>107.8246728228136</v>
      </c>
      <c r="Y67" s="7">
        <f>'Expenditures 2002-03'!X67/'Expenditures 2002-03 per pupil'!C67</f>
        <v>0</v>
      </c>
      <c r="Z67" s="7">
        <f>'Expenditures 2002-03'!Y67/'Expenditures 2002-03 per pupil'!C67</f>
        <v>518.23504927371494</v>
      </c>
      <c r="AA67" s="7">
        <f>'Expenditures 2002-03'!Z67/'Expenditures 2002-03 per pupil'!C67</f>
        <v>7.9480036443589563</v>
      </c>
    </row>
    <row r="68" spans="1:27" x14ac:dyDescent="0.25">
      <c r="A68" s="20" t="s">
        <v>143</v>
      </c>
      <c r="B68" s="21" t="s">
        <v>456</v>
      </c>
      <c r="C68" s="29">
        <v>2193.0101000000004</v>
      </c>
      <c r="D68" s="7">
        <f>'Expenditures 2002-03'!C68/'Expenditures 2002-03 per pupil'!C68</f>
        <v>7226.6757503761601</v>
      </c>
      <c r="E68" s="7">
        <f>'Expenditures 2002-03'!D68/'Expenditures 2002-03 per pupil'!C68</f>
        <v>6641.9644305331731</v>
      </c>
      <c r="F68" s="7">
        <f>'Expenditures 2002-03'!E68/'Expenditures 2002-03 per pupil'!C68</f>
        <v>4015.9581663577374</v>
      </c>
      <c r="G68" s="7">
        <f>'Expenditures 2002-03'!F68/'Expenditures 2002-03 per pupil'!C68</f>
        <v>230.367101364467</v>
      </c>
      <c r="H68" s="7">
        <f>'Expenditures 2002-03'!G68/'Expenditures 2002-03 per pupil'!C68</f>
        <v>197.03752846373115</v>
      </c>
      <c r="I68" s="7">
        <f>'Expenditures 2002-03'!H68/'Expenditures 2002-03 per pupil'!C68</f>
        <v>211.27350029076467</v>
      </c>
      <c r="J68" s="7">
        <f>'Expenditures 2002-03'!I68/'Expenditures 2002-03 per pupil'!C68</f>
        <v>292.64581134396047</v>
      </c>
      <c r="K68" s="7">
        <f>'Expenditures 2002-03'!J68/'Expenditures 2002-03 per pupil'!C68</f>
        <v>42.169381709641918</v>
      </c>
      <c r="L68" s="7">
        <f>'Expenditures 2002-03'!K68/'Expenditures 2002-03 per pupil'!C68</f>
        <v>585.50414792891274</v>
      </c>
      <c r="M68" s="7">
        <f>'Expenditures 2002-03'!L68/'Expenditures 2002-03 per pupil'!C68</f>
        <v>529.52460638462173</v>
      </c>
      <c r="N68" s="7">
        <f>'Expenditures 2002-03'!M68/'Expenditures 2002-03 per pupil'!C68</f>
        <v>22.686247546237926</v>
      </c>
      <c r="O68" s="7">
        <f>'Expenditures 2002-03'!N68/'Expenditures 2002-03 per pupil'!C68</f>
        <v>0</v>
      </c>
      <c r="P68" s="7">
        <f>'Expenditures 2002-03'!O68/'Expenditures 2002-03 per pupil'!C68</f>
        <v>439.80695756941554</v>
      </c>
      <c r="Q68" s="7">
        <f>'Expenditures 2002-03'!P68/'Expenditures 2002-03 per pupil'!C68</f>
        <v>74.99098157368266</v>
      </c>
      <c r="R68" s="7">
        <f>'Expenditures 2002-03'!Q68/'Expenditures 2002-03 per pupil'!C68</f>
        <v>0</v>
      </c>
      <c r="S68" s="7">
        <f>'Expenditures 2002-03'!R68/'Expenditures 2002-03 per pupil'!C68</f>
        <v>0</v>
      </c>
      <c r="T68" s="7">
        <f>'Expenditures 2002-03'!S68/'Expenditures 2002-03 per pupil'!C68</f>
        <v>15.154968962523244</v>
      </c>
      <c r="U68" s="7">
        <f>'Expenditures 2002-03'!T68/'Expenditures 2002-03 per pupil'!C68</f>
        <v>0</v>
      </c>
      <c r="V68" s="7">
        <f>'Expenditures 2002-03'!U68/'Expenditures 2002-03 per pupil'!C68</f>
        <v>0</v>
      </c>
      <c r="W68" s="7">
        <f>'Expenditures 2002-03'!V68/'Expenditures 2002-03 per pupil'!C68</f>
        <v>0</v>
      </c>
      <c r="X68" s="7">
        <f>'Expenditures 2002-03'!W68/'Expenditures 2002-03 per pupil'!C68</f>
        <v>0</v>
      </c>
      <c r="Y68" s="7">
        <f>'Expenditures 2002-03'!X68/'Expenditures 2002-03 per pupil'!C68</f>
        <v>0</v>
      </c>
      <c r="Z68" s="7">
        <f>'Expenditures 2002-03'!Y68/'Expenditures 2002-03 per pupil'!C68</f>
        <v>569.55635088046324</v>
      </c>
      <c r="AA68" s="7">
        <f>'Expenditures 2002-03'!Z68/'Expenditures 2002-03 per pupil'!C68</f>
        <v>1035.5410675035193</v>
      </c>
    </row>
    <row r="69" spans="1:27" x14ac:dyDescent="0.25">
      <c r="A69" s="20" t="s">
        <v>145</v>
      </c>
      <c r="B69" s="21" t="s">
        <v>457</v>
      </c>
      <c r="C69" s="29">
        <v>1782.8116</v>
      </c>
      <c r="D69" s="7">
        <f>'Expenditures 2002-03'!C69/'Expenditures 2002-03 per pupil'!C69</f>
        <v>7107.7415751613917</v>
      </c>
      <c r="E69" s="7">
        <f>'Expenditures 2002-03'!D69/'Expenditures 2002-03 per pupil'!C69</f>
        <v>6746.5313216494669</v>
      </c>
      <c r="F69" s="7">
        <f>'Expenditures 2002-03'!E69/'Expenditures 2002-03 per pupil'!C69</f>
        <v>4231.9753977369228</v>
      </c>
      <c r="G69" s="7">
        <f>'Expenditures 2002-03'!F69/'Expenditures 2002-03 per pupil'!C69</f>
        <v>278.67617083038948</v>
      </c>
      <c r="H69" s="7">
        <f>'Expenditures 2002-03'!G69/'Expenditures 2002-03 per pupil'!C69</f>
        <v>322.32389558156342</v>
      </c>
      <c r="I69" s="7">
        <f>'Expenditures 2002-03'!H69/'Expenditures 2002-03 per pupil'!C69</f>
        <v>293.72395265994453</v>
      </c>
      <c r="J69" s="7">
        <f>'Expenditures 2002-03'!I69/'Expenditures 2002-03 per pupil'!C69</f>
        <v>378.85530361144163</v>
      </c>
      <c r="K69" s="7">
        <f>'Expenditures 2002-03'!J69/'Expenditures 2002-03 per pupil'!C69</f>
        <v>25.835360281478987</v>
      </c>
      <c r="L69" s="7">
        <f>'Expenditures 2002-03'!K69/'Expenditures 2002-03 per pupil'!C69</f>
        <v>472.45246777618007</v>
      </c>
      <c r="M69" s="7">
        <f>'Expenditures 2002-03'!L69/'Expenditures 2002-03 per pupil'!C69</f>
        <v>190.14253665390106</v>
      </c>
      <c r="N69" s="7">
        <f>'Expenditures 2002-03'!M69/'Expenditures 2002-03 per pupil'!C69</f>
        <v>28.923678755511801</v>
      </c>
      <c r="O69" s="7">
        <f>'Expenditures 2002-03'!N69/'Expenditures 2002-03 per pupil'!C69</f>
        <v>0</v>
      </c>
      <c r="P69" s="7">
        <f>'Expenditures 2002-03'!O69/'Expenditures 2002-03 per pupil'!C69</f>
        <v>457.65374198821684</v>
      </c>
      <c r="Q69" s="7">
        <f>'Expenditures 2002-03'!P69/'Expenditures 2002-03 per pupil'!C69</f>
        <v>65.968815773915765</v>
      </c>
      <c r="R69" s="7">
        <f>'Expenditures 2002-03'!Q69/'Expenditures 2002-03 per pupil'!C69</f>
        <v>0</v>
      </c>
      <c r="S69" s="7">
        <f>'Expenditures 2002-03'!R69/'Expenditures 2002-03 per pupil'!C69</f>
        <v>0</v>
      </c>
      <c r="T69" s="7">
        <f>'Expenditures 2002-03'!S69/'Expenditures 2002-03 per pupil'!C69</f>
        <v>29.950865251269398</v>
      </c>
      <c r="U69" s="7">
        <f>'Expenditures 2002-03'!T69/'Expenditures 2002-03 per pupil'!C69</f>
        <v>6.745098584729873</v>
      </c>
      <c r="V69" s="7">
        <f>'Expenditures 2002-03'!U69/'Expenditures 2002-03 per pupil'!C69</f>
        <v>0</v>
      </c>
      <c r="W69" s="7">
        <f>'Expenditures 2002-03'!V69/'Expenditures 2002-03 per pupil'!C69</f>
        <v>0</v>
      </c>
      <c r="X69" s="7">
        <f>'Expenditures 2002-03'!W69/'Expenditures 2002-03 per pupil'!C69</f>
        <v>0</v>
      </c>
      <c r="Y69" s="7">
        <f>'Expenditures 2002-03'!X69/'Expenditures 2002-03 per pupil'!C69</f>
        <v>0</v>
      </c>
      <c r="Z69" s="7">
        <f>'Expenditures 2002-03'!Y69/'Expenditures 2002-03 per pupil'!C69</f>
        <v>324.51428967592534</v>
      </c>
      <c r="AA69" s="7">
        <f>'Expenditures 2002-03'!Z69/'Expenditures 2002-03 per pupil'!C69</f>
        <v>23.825288101109507</v>
      </c>
    </row>
    <row r="70" spans="1:27" x14ac:dyDescent="0.25">
      <c r="A70" s="20" t="s">
        <v>147</v>
      </c>
      <c r="B70" s="21" t="s">
        <v>458</v>
      </c>
      <c r="C70" s="29">
        <v>3395.9717000000001</v>
      </c>
      <c r="D70" s="7">
        <f>'Expenditures 2002-03'!C70/'Expenditures 2002-03 per pupil'!C70</f>
        <v>6216.3486550844927</v>
      </c>
      <c r="E70" s="7">
        <f>'Expenditures 2002-03'!D70/'Expenditures 2002-03 per pupil'!C70</f>
        <v>5819.3752056296589</v>
      </c>
      <c r="F70" s="7">
        <f>'Expenditures 2002-03'!E70/'Expenditures 2002-03 per pupil'!C70</f>
        <v>3353.8971305326249</v>
      </c>
      <c r="G70" s="7">
        <f>'Expenditures 2002-03'!F70/'Expenditures 2002-03 per pupil'!C70</f>
        <v>208.14363676823339</v>
      </c>
      <c r="H70" s="7">
        <f>'Expenditures 2002-03'!G70/'Expenditures 2002-03 per pupil'!C70</f>
        <v>207.83934389088108</v>
      </c>
      <c r="I70" s="7">
        <f>'Expenditures 2002-03'!H70/'Expenditures 2002-03 per pupil'!C70</f>
        <v>136.54279568937514</v>
      </c>
      <c r="J70" s="7">
        <f>'Expenditures 2002-03'!I70/'Expenditures 2002-03 per pupil'!C70</f>
        <v>326.82545617208763</v>
      </c>
      <c r="K70" s="7">
        <f>'Expenditures 2002-03'!J70/'Expenditures 2002-03 per pupil'!C70</f>
        <v>90.154867898339674</v>
      </c>
      <c r="L70" s="7">
        <f>'Expenditures 2002-03'!K70/'Expenditures 2002-03 per pupil'!C70</f>
        <v>578.06315641558501</v>
      </c>
      <c r="M70" s="7">
        <f>'Expenditures 2002-03'!L70/'Expenditures 2002-03 per pupil'!C70</f>
        <v>420.48156938410295</v>
      </c>
      <c r="N70" s="7">
        <f>'Expenditures 2002-03'!M70/'Expenditures 2002-03 per pupil'!C70</f>
        <v>11.861691898080306</v>
      </c>
      <c r="O70" s="7">
        <f>'Expenditures 2002-03'!N70/'Expenditures 2002-03 per pupil'!C70</f>
        <v>0</v>
      </c>
      <c r="P70" s="7">
        <f>'Expenditures 2002-03'!O70/'Expenditures 2002-03 per pupil'!C70</f>
        <v>400.28371555628684</v>
      </c>
      <c r="Q70" s="7">
        <f>'Expenditures 2002-03'!P70/'Expenditures 2002-03 per pupil'!C70</f>
        <v>85.281841424061327</v>
      </c>
      <c r="R70" s="7">
        <f>'Expenditures 2002-03'!Q70/'Expenditures 2002-03 per pupil'!C70</f>
        <v>0</v>
      </c>
      <c r="S70" s="7">
        <f>'Expenditures 2002-03'!R70/'Expenditures 2002-03 per pupil'!C70</f>
        <v>0</v>
      </c>
      <c r="T70" s="7">
        <f>'Expenditures 2002-03'!S70/'Expenditures 2002-03 per pupil'!C70</f>
        <v>0</v>
      </c>
      <c r="U70" s="7">
        <f>'Expenditures 2002-03'!T70/'Expenditures 2002-03 per pupil'!C70</f>
        <v>0</v>
      </c>
      <c r="V70" s="7">
        <f>'Expenditures 2002-03'!U70/'Expenditures 2002-03 per pupil'!C70</f>
        <v>0</v>
      </c>
      <c r="W70" s="7">
        <f>'Expenditures 2002-03'!V70/'Expenditures 2002-03 per pupil'!C70</f>
        <v>0.34389568087390127</v>
      </c>
      <c r="X70" s="7">
        <f>'Expenditures 2002-03'!W70/'Expenditures 2002-03 per pupil'!C70</f>
        <v>0</v>
      </c>
      <c r="Y70" s="7">
        <f>'Expenditures 2002-03'!X70/'Expenditures 2002-03 per pupil'!C70</f>
        <v>0</v>
      </c>
      <c r="Z70" s="7">
        <f>'Expenditures 2002-03'!Y70/'Expenditures 2002-03 per pupil'!C70</f>
        <v>396.62955377396105</v>
      </c>
      <c r="AA70" s="7">
        <f>'Expenditures 2002-03'!Z70/'Expenditures 2002-03 per pupil'!C70</f>
        <v>460.8874655816478</v>
      </c>
    </row>
    <row r="71" spans="1:27" x14ac:dyDescent="0.25">
      <c r="A71" s="20" t="s">
        <v>149</v>
      </c>
      <c r="B71" s="21" t="s">
        <v>459</v>
      </c>
      <c r="C71" s="29">
        <v>4089.1453999999999</v>
      </c>
      <c r="D71" s="7">
        <f>'Expenditures 2002-03'!C71/'Expenditures 2002-03 per pupil'!C71</f>
        <v>6016.1247506630607</v>
      </c>
      <c r="E71" s="7">
        <f>'Expenditures 2002-03'!D71/'Expenditures 2002-03 per pupil'!C71</f>
        <v>5870.7227138462722</v>
      </c>
      <c r="F71" s="7">
        <f>'Expenditures 2002-03'!E71/'Expenditures 2002-03 per pupil'!C71</f>
        <v>3480.9598284277199</v>
      </c>
      <c r="G71" s="7">
        <f>'Expenditures 2002-03'!F71/'Expenditures 2002-03 per pupil'!C71</f>
        <v>228.31936717143881</v>
      </c>
      <c r="H71" s="7">
        <f>'Expenditures 2002-03'!G71/'Expenditures 2002-03 per pupil'!C71</f>
        <v>326.3147918389011</v>
      </c>
      <c r="I71" s="7">
        <f>'Expenditures 2002-03'!H71/'Expenditures 2002-03 per pupil'!C71</f>
        <v>191.4450461947379</v>
      </c>
      <c r="J71" s="7">
        <f>'Expenditures 2002-03'!I71/'Expenditures 2002-03 per pupil'!C71</f>
        <v>277.64611402666191</v>
      </c>
      <c r="K71" s="7">
        <f>'Expenditures 2002-03'!J71/'Expenditures 2002-03 per pupil'!C71</f>
        <v>38.172046902514154</v>
      </c>
      <c r="L71" s="7">
        <f>'Expenditures 2002-03'!K71/'Expenditures 2002-03 per pupil'!C71</f>
        <v>373.13875168146387</v>
      </c>
      <c r="M71" s="7">
        <f>'Expenditures 2002-03'!L71/'Expenditures 2002-03 per pupil'!C71</f>
        <v>420.30468762494974</v>
      </c>
      <c r="N71" s="7">
        <f>'Expenditures 2002-03'!M71/'Expenditures 2002-03 per pupil'!C71</f>
        <v>17.674517027445393</v>
      </c>
      <c r="O71" s="7">
        <f>'Expenditures 2002-03'!N71/'Expenditures 2002-03 per pupil'!C71</f>
        <v>0</v>
      </c>
      <c r="P71" s="7">
        <f>'Expenditures 2002-03'!O71/'Expenditures 2002-03 per pupil'!C71</f>
        <v>435.73442998627536</v>
      </c>
      <c r="Q71" s="7">
        <f>'Expenditures 2002-03'!P71/'Expenditures 2002-03 per pupil'!C71</f>
        <v>81.0131329641641</v>
      </c>
      <c r="R71" s="7">
        <f>'Expenditures 2002-03'!Q71/'Expenditures 2002-03 per pupil'!C71</f>
        <v>0</v>
      </c>
      <c r="S71" s="7">
        <f>'Expenditures 2002-03'!R71/'Expenditures 2002-03 per pupil'!C71</f>
        <v>0</v>
      </c>
      <c r="T71" s="7">
        <f>'Expenditures 2002-03'!S71/'Expenditures 2002-03 per pupil'!C71</f>
        <v>3.2131139186197681</v>
      </c>
      <c r="U71" s="7">
        <f>'Expenditures 2002-03'!T71/'Expenditures 2002-03 per pupil'!C71</f>
        <v>0</v>
      </c>
      <c r="V71" s="7">
        <f>'Expenditures 2002-03'!U71/'Expenditures 2002-03 per pupil'!C71</f>
        <v>0</v>
      </c>
      <c r="W71" s="7">
        <f>'Expenditures 2002-03'!V71/'Expenditures 2002-03 per pupil'!C71</f>
        <v>15.17918389500163</v>
      </c>
      <c r="X71" s="7">
        <f>'Expenditures 2002-03'!W71/'Expenditures 2002-03 per pupil'!C71</f>
        <v>0</v>
      </c>
      <c r="Y71" s="7">
        <f>'Expenditures 2002-03'!X71/'Expenditures 2002-03 per pupil'!C71</f>
        <v>0</v>
      </c>
      <c r="Z71" s="7">
        <f>'Expenditures 2002-03'!Y71/'Expenditures 2002-03 per pupil'!C71</f>
        <v>127.00973900316677</v>
      </c>
      <c r="AA71" s="7">
        <f>'Expenditures 2002-03'!Z71/'Expenditures 2002-03 per pupil'!C71</f>
        <v>374.82967957069957</v>
      </c>
    </row>
    <row r="72" spans="1:27" x14ac:dyDescent="0.25">
      <c r="A72" s="20" t="s">
        <v>151</v>
      </c>
      <c r="B72" s="21" t="s">
        <v>460</v>
      </c>
      <c r="C72" s="29">
        <v>3718.0737999999997</v>
      </c>
      <c r="D72" s="7">
        <f>'Expenditures 2002-03'!C72/'Expenditures 2002-03 per pupil'!C72</f>
        <v>6610.0655586771845</v>
      </c>
      <c r="E72" s="7">
        <f>'Expenditures 2002-03'!D72/'Expenditures 2002-03 per pupil'!C72</f>
        <v>6225.4560170376399</v>
      </c>
      <c r="F72" s="7">
        <f>'Expenditures 2002-03'!E72/'Expenditures 2002-03 per pupil'!C72</f>
        <v>3838.5138428398063</v>
      </c>
      <c r="G72" s="7">
        <f>'Expenditures 2002-03'!F72/'Expenditures 2002-03 per pupil'!C72</f>
        <v>305.75608262536372</v>
      </c>
      <c r="H72" s="7">
        <f>'Expenditures 2002-03'!G72/'Expenditures 2002-03 per pupil'!C72</f>
        <v>164.83812935611982</v>
      </c>
      <c r="I72" s="7">
        <f>'Expenditures 2002-03'!H72/'Expenditures 2002-03 per pupil'!C72</f>
        <v>145.8840838500839</v>
      </c>
      <c r="J72" s="7">
        <f>'Expenditures 2002-03'!I72/'Expenditures 2002-03 per pupil'!C72</f>
        <v>268.22603951540714</v>
      </c>
      <c r="K72" s="7">
        <f>'Expenditures 2002-03'!J72/'Expenditures 2002-03 per pupil'!C72</f>
        <v>48.25422238794723</v>
      </c>
      <c r="L72" s="7">
        <f>'Expenditures 2002-03'!K72/'Expenditures 2002-03 per pupil'!C72</f>
        <v>491.23510942682202</v>
      </c>
      <c r="M72" s="7">
        <f>'Expenditures 2002-03'!L72/'Expenditures 2002-03 per pupil'!C72</f>
        <v>393.85132699625279</v>
      </c>
      <c r="N72" s="7">
        <f>'Expenditures 2002-03'!M72/'Expenditures 2002-03 per pupil'!C72</f>
        <v>41.286318738482272</v>
      </c>
      <c r="O72" s="7">
        <f>'Expenditures 2002-03'!N72/'Expenditures 2002-03 per pupil'!C72</f>
        <v>0</v>
      </c>
      <c r="P72" s="7">
        <f>'Expenditures 2002-03'!O72/'Expenditures 2002-03 per pupil'!C72</f>
        <v>439.59489722877481</v>
      </c>
      <c r="Q72" s="7">
        <f>'Expenditures 2002-03'!P72/'Expenditures 2002-03 per pupil'!C72</f>
        <v>88.015964072579735</v>
      </c>
      <c r="R72" s="7">
        <f>'Expenditures 2002-03'!Q72/'Expenditures 2002-03 per pupil'!C72</f>
        <v>0</v>
      </c>
      <c r="S72" s="7">
        <f>'Expenditures 2002-03'!R72/'Expenditures 2002-03 per pupil'!C72</f>
        <v>34.964340944496584</v>
      </c>
      <c r="T72" s="7">
        <f>'Expenditures 2002-03'!S72/'Expenditures 2002-03 per pupil'!C72</f>
        <v>1.5446089316462737</v>
      </c>
      <c r="U72" s="7">
        <f>'Expenditures 2002-03'!T72/'Expenditures 2002-03 per pupil'!C72</f>
        <v>0</v>
      </c>
      <c r="V72" s="7">
        <f>'Expenditures 2002-03'!U72/'Expenditures 2002-03 per pupil'!C72</f>
        <v>0</v>
      </c>
      <c r="W72" s="7">
        <f>'Expenditures 2002-03'!V72/'Expenditures 2002-03 per pupil'!C72</f>
        <v>0.65060569803644031</v>
      </c>
      <c r="X72" s="7">
        <f>'Expenditures 2002-03'!W72/'Expenditures 2002-03 per pupil'!C72</f>
        <v>36.073786378312342</v>
      </c>
      <c r="Y72" s="7">
        <f>'Expenditures 2002-03'!X72/'Expenditures 2002-03 per pupil'!C72</f>
        <v>0</v>
      </c>
      <c r="Z72" s="7">
        <f>'Expenditures 2002-03'!Y72/'Expenditures 2002-03 per pupil'!C72</f>
        <v>311.37619968705303</v>
      </c>
      <c r="AA72" s="7">
        <f>'Expenditures 2002-03'!Z72/'Expenditures 2002-03 per pupil'!C72</f>
        <v>48.337327247242918</v>
      </c>
    </row>
    <row r="73" spans="1:27" x14ac:dyDescent="0.25">
      <c r="A73" s="20" t="s">
        <v>153</v>
      </c>
      <c r="B73" s="21" t="s">
        <v>461</v>
      </c>
      <c r="C73" s="29">
        <v>1497.0561000000002</v>
      </c>
      <c r="D73" s="7">
        <f>'Expenditures 2002-03'!C73/'Expenditures 2002-03 per pupil'!C73</f>
        <v>6939.4563503665622</v>
      </c>
      <c r="E73" s="7">
        <f>'Expenditures 2002-03'!D73/'Expenditures 2002-03 per pupil'!C73</f>
        <v>6625.1188315521367</v>
      </c>
      <c r="F73" s="7">
        <f>'Expenditures 2002-03'!E73/'Expenditures 2002-03 per pupil'!C73</f>
        <v>3835.2206239966549</v>
      </c>
      <c r="G73" s="7">
        <f>'Expenditures 2002-03'!F73/'Expenditures 2002-03 per pupil'!C73</f>
        <v>198.37700804933093</v>
      </c>
      <c r="H73" s="7">
        <f>'Expenditures 2002-03'!G73/'Expenditures 2002-03 per pupil'!C73</f>
        <v>349.55792905823631</v>
      </c>
      <c r="I73" s="7">
        <f>'Expenditures 2002-03'!H73/'Expenditures 2002-03 per pupil'!C73</f>
        <v>257.0839529660912</v>
      </c>
      <c r="J73" s="7">
        <f>'Expenditures 2002-03'!I73/'Expenditures 2002-03 per pupil'!C73</f>
        <v>264.27151928374622</v>
      </c>
      <c r="K73" s="7">
        <f>'Expenditures 2002-03'!J73/'Expenditures 2002-03 per pupil'!C73</f>
        <v>57.647846329873666</v>
      </c>
      <c r="L73" s="7">
        <f>'Expenditures 2002-03'!K73/'Expenditures 2002-03 per pupil'!C73</f>
        <v>683.32502703138505</v>
      </c>
      <c r="M73" s="7">
        <f>'Expenditures 2002-03'!L73/'Expenditures 2002-03 per pupil'!C73</f>
        <v>463.83622497513613</v>
      </c>
      <c r="N73" s="7">
        <f>'Expenditures 2002-03'!M73/'Expenditures 2002-03 per pupil'!C73</f>
        <v>39.637666217050906</v>
      </c>
      <c r="O73" s="7">
        <f>'Expenditures 2002-03'!N73/'Expenditures 2002-03 per pupil'!C73</f>
        <v>0</v>
      </c>
      <c r="P73" s="7">
        <f>'Expenditures 2002-03'!O73/'Expenditures 2002-03 per pupil'!C73</f>
        <v>381.07829092042698</v>
      </c>
      <c r="Q73" s="7">
        <f>'Expenditures 2002-03'!P73/'Expenditures 2002-03 per pupil'!C73</f>
        <v>95.082742724203854</v>
      </c>
      <c r="R73" s="7">
        <f>'Expenditures 2002-03'!Q73/'Expenditures 2002-03 per pupil'!C73</f>
        <v>0</v>
      </c>
      <c r="S73" s="7">
        <f>'Expenditures 2002-03'!R73/'Expenditures 2002-03 per pupil'!C73</f>
        <v>0</v>
      </c>
      <c r="T73" s="7">
        <f>'Expenditures 2002-03'!S73/'Expenditures 2002-03 per pupil'!C73</f>
        <v>0</v>
      </c>
      <c r="U73" s="7">
        <f>'Expenditures 2002-03'!T73/'Expenditures 2002-03 per pupil'!C73</f>
        <v>0</v>
      </c>
      <c r="V73" s="7">
        <f>'Expenditures 2002-03'!U73/'Expenditures 2002-03 per pupil'!C73</f>
        <v>0</v>
      </c>
      <c r="W73" s="7">
        <f>'Expenditures 2002-03'!V73/'Expenditures 2002-03 per pupil'!C73</f>
        <v>0</v>
      </c>
      <c r="X73" s="7">
        <f>'Expenditures 2002-03'!W73/'Expenditures 2002-03 per pupil'!C73</f>
        <v>0</v>
      </c>
      <c r="Y73" s="7">
        <f>'Expenditures 2002-03'!X73/'Expenditures 2002-03 per pupil'!C73</f>
        <v>0</v>
      </c>
      <c r="Z73" s="7">
        <f>'Expenditures 2002-03'!Y73/'Expenditures 2002-03 per pupil'!C73</f>
        <v>314.33751881442515</v>
      </c>
      <c r="AA73" s="7">
        <f>'Expenditures 2002-03'!Z73/'Expenditures 2002-03 per pupil'!C73</f>
        <v>111.09788738043949</v>
      </c>
    </row>
    <row r="74" spans="1:27" x14ac:dyDescent="0.25">
      <c r="A74" s="20" t="s">
        <v>155</v>
      </c>
      <c r="B74" s="21" t="s">
        <v>462</v>
      </c>
      <c r="C74" s="29">
        <v>2801.5971000000004</v>
      </c>
      <c r="D74" s="7">
        <f>'Expenditures 2002-03'!C74/'Expenditures 2002-03 per pupil'!C74</f>
        <v>7191.0700899854573</v>
      </c>
      <c r="E74" s="7">
        <f>'Expenditures 2002-03'!D74/'Expenditures 2002-03 per pupil'!C74</f>
        <v>6907.7113122368655</v>
      </c>
      <c r="F74" s="7">
        <f>'Expenditures 2002-03'!E74/'Expenditures 2002-03 per pupil'!C74</f>
        <v>3478.5508558671763</v>
      </c>
      <c r="G74" s="7">
        <f>'Expenditures 2002-03'!F74/'Expenditures 2002-03 per pupil'!C74</f>
        <v>322.29722467945152</v>
      </c>
      <c r="H74" s="7">
        <f>'Expenditures 2002-03'!G74/'Expenditures 2002-03 per pupil'!C74</f>
        <v>321.93870417698531</v>
      </c>
      <c r="I74" s="7">
        <f>'Expenditures 2002-03'!H74/'Expenditures 2002-03 per pupil'!C74</f>
        <v>716.12330695230935</v>
      </c>
      <c r="J74" s="7">
        <f>'Expenditures 2002-03'!I74/'Expenditures 2002-03 per pupil'!C74</f>
        <v>339.07334498597243</v>
      </c>
      <c r="K74" s="7">
        <f>'Expenditures 2002-03'!J74/'Expenditures 2002-03 per pupil'!C74</f>
        <v>73.078584354616865</v>
      </c>
      <c r="L74" s="7">
        <f>'Expenditures 2002-03'!K74/'Expenditures 2002-03 per pupil'!C74</f>
        <v>594.94204930466253</v>
      </c>
      <c r="M74" s="7">
        <f>'Expenditures 2002-03'!L74/'Expenditures 2002-03 per pupil'!C74</f>
        <v>406.48978755724721</v>
      </c>
      <c r="N74" s="7">
        <f>'Expenditures 2002-03'!M74/'Expenditures 2002-03 per pupil'!C74</f>
        <v>66.409781049530636</v>
      </c>
      <c r="O74" s="7">
        <f>'Expenditures 2002-03'!N74/'Expenditures 2002-03 per pupil'!C74</f>
        <v>0</v>
      </c>
      <c r="P74" s="7">
        <f>'Expenditures 2002-03'!O74/'Expenditures 2002-03 per pupil'!C74</f>
        <v>459.505986781611</v>
      </c>
      <c r="Q74" s="7">
        <f>'Expenditures 2002-03'!P74/'Expenditures 2002-03 per pupil'!C74</f>
        <v>129.30168652730256</v>
      </c>
      <c r="R74" s="7">
        <f>'Expenditures 2002-03'!Q74/'Expenditures 2002-03 per pupil'!C74</f>
        <v>0</v>
      </c>
      <c r="S74" s="7">
        <f>'Expenditures 2002-03'!R74/'Expenditures 2002-03 per pupil'!C74</f>
        <v>0</v>
      </c>
      <c r="T74" s="7">
        <f>'Expenditures 2002-03'!S74/'Expenditures 2002-03 per pupil'!C74</f>
        <v>0</v>
      </c>
      <c r="U74" s="7">
        <f>'Expenditures 2002-03'!T74/'Expenditures 2002-03 per pupil'!C74</f>
        <v>0</v>
      </c>
      <c r="V74" s="7">
        <f>'Expenditures 2002-03'!U74/'Expenditures 2002-03 per pupil'!C74</f>
        <v>0</v>
      </c>
      <c r="W74" s="7">
        <f>'Expenditures 2002-03'!V74/'Expenditures 2002-03 per pupil'!C74</f>
        <v>0</v>
      </c>
      <c r="X74" s="7">
        <f>'Expenditures 2002-03'!W74/'Expenditures 2002-03 per pupil'!C74</f>
        <v>0</v>
      </c>
      <c r="Y74" s="7">
        <f>'Expenditures 2002-03'!X74/'Expenditures 2002-03 per pupil'!C74</f>
        <v>0</v>
      </c>
      <c r="Z74" s="7">
        <f>'Expenditures 2002-03'!Y74/'Expenditures 2002-03 per pupil'!C74</f>
        <v>283.35877774859199</v>
      </c>
      <c r="AA74" s="7">
        <f>'Expenditures 2002-03'!Z74/'Expenditures 2002-03 per pupil'!C74</f>
        <v>290.7032242430576</v>
      </c>
    </row>
    <row r="75" spans="1:27" x14ac:dyDescent="0.25">
      <c r="A75" s="20" t="s">
        <v>157</v>
      </c>
      <c r="B75" s="21" t="s">
        <v>463</v>
      </c>
      <c r="C75" s="29">
        <v>1403.1219999999998</v>
      </c>
      <c r="D75" s="7">
        <f>'Expenditures 2002-03'!C75/'Expenditures 2002-03 per pupil'!C75</f>
        <v>7298.6439668111543</v>
      </c>
      <c r="E75" s="7">
        <f>'Expenditures 2002-03'!D75/'Expenditures 2002-03 per pupil'!C75</f>
        <v>6979.2954782264123</v>
      </c>
      <c r="F75" s="7">
        <f>'Expenditures 2002-03'!E75/'Expenditures 2002-03 per pupil'!C75</f>
        <v>3728.5576022612436</v>
      </c>
      <c r="G75" s="7">
        <f>'Expenditures 2002-03'!F75/'Expenditures 2002-03 per pupil'!C75</f>
        <v>273.05258559127435</v>
      </c>
      <c r="H75" s="7">
        <f>'Expenditures 2002-03'!G75/'Expenditures 2002-03 per pupil'!C75</f>
        <v>393.58194797031194</v>
      </c>
      <c r="I75" s="7">
        <f>'Expenditures 2002-03'!H75/'Expenditures 2002-03 per pupil'!C75</f>
        <v>328.90051613473383</v>
      </c>
      <c r="J75" s="7">
        <f>'Expenditures 2002-03'!I75/'Expenditures 2002-03 per pupil'!C75</f>
        <v>430.10280645588909</v>
      </c>
      <c r="K75" s="7">
        <f>'Expenditures 2002-03'!J75/'Expenditures 2002-03 per pupil'!C75</f>
        <v>63.282273387488765</v>
      </c>
      <c r="L75" s="7">
        <f>'Expenditures 2002-03'!K75/'Expenditures 2002-03 per pupil'!C75</f>
        <v>688.50258922602609</v>
      </c>
      <c r="M75" s="7">
        <f>'Expenditures 2002-03'!L75/'Expenditures 2002-03 per pupil'!C75</f>
        <v>484.04162289522935</v>
      </c>
      <c r="N75" s="7">
        <f>'Expenditures 2002-03'!M75/'Expenditures 2002-03 per pupil'!C75</f>
        <v>74.903949905995361</v>
      </c>
      <c r="O75" s="7">
        <f>'Expenditures 2002-03'!N75/'Expenditures 2002-03 per pupil'!C75</f>
        <v>0</v>
      </c>
      <c r="P75" s="7">
        <f>'Expenditures 2002-03'!O75/'Expenditures 2002-03 per pupil'!C75</f>
        <v>418.51613758461491</v>
      </c>
      <c r="Q75" s="7">
        <f>'Expenditures 2002-03'!P75/'Expenditures 2002-03 per pupil'!C75</f>
        <v>95.853446813605657</v>
      </c>
      <c r="R75" s="7">
        <f>'Expenditures 2002-03'!Q75/'Expenditures 2002-03 per pupil'!C75</f>
        <v>0</v>
      </c>
      <c r="S75" s="7">
        <f>'Expenditures 2002-03'!R75/'Expenditures 2002-03 per pupil'!C75</f>
        <v>0</v>
      </c>
      <c r="T75" s="7">
        <f>'Expenditures 2002-03'!S75/'Expenditures 2002-03 per pupil'!C75</f>
        <v>3.9979132249369629</v>
      </c>
      <c r="U75" s="7">
        <f>'Expenditures 2002-03'!T75/'Expenditures 2002-03 per pupil'!C75</f>
        <v>0</v>
      </c>
      <c r="V75" s="7">
        <f>'Expenditures 2002-03'!U75/'Expenditures 2002-03 per pupil'!C75</f>
        <v>0</v>
      </c>
      <c r="W75" s="7">
        <f>'Expenditures 2002-03'!V75/'Expenditures 2002-03 per pupil'!C75</f>
        <v>0</v>
      </c>
      <c r="X75" s="7">
        <f>'Expenditures 2002-03'!W75/'Expenditures 2002-03 per pupil'!C75</f>
        <v>0</v>
      </c>
      <c r="Y75" s="7">
        <f>'Expenditures 2002-03'!X75/'Expenditures 2002-03 per pupil'!C75</f>
        <v>0</v>
      </c>
      <c r="Z75" s="7">
        <f>'Expenditures 2002-03'!Y75/'Expenditures 2002-03 per pupil'!C75</f>
        <v>315.35057535980485</v>
      </c>
      <c r="AA75" s="7">
        <f>'Expenditures 2002-03'!Z75/'Expenditures 2002-03 per pupil'!C75</f>
        <v>464.91775483528875</v>
      </c>
    </row>
    <row r="76" spans="1:27" x14ac:dyDescent="0.25">
      <c r="A76" s="20" t="s">
        <v>159</v>
      </c>
      <c r="B76" s="21" t="s">
        <v>464</v>
      </c>
      <c r="C76" s="29">
        <v>11926.6036</v>
      </c>
      <c r="D76" s="7">
        <f>'Expenditures 2002-03'!C76/'Expenditures 2002-03 per pupil'!C76</f>
        <v>6608.2791290221139</v>
      </c>
      <c r="E76" s="7">
        <f>'Expenditures 2002-03'!D76/'Expenditures 2002-03 per pupil'!C76</f>
        <v>6357.1250418685831</v>
      </c>
      <c r="F76" s="7">
        <f>'Expenditures 2002-03'!E76/'Expenditures 2002-03 per pupil'!C76</f>
        <v>3699.9637164095902</v>
      </c>
      <c r="G76" s="7">
        <f>'Expenditures 2002-03'!F76/'Expenditures 2002-03 per pupil'!C76</f>
        <v>306.13263444087301</v>
      </c>
      <c r="H76" s="7">
        <f>'Expenditures 2002-03'!G76/'Expenditures 2002-03 per pupil'!C76</f>
        <v>279.96316654642567</v>
      </c>
      <c r="I76" s="7">
        <f>'Expenditures 2002-03'!H76/'Expenditures 2002-03 per pupil'!C76</f>
        <v>67.236770575656593</v>
      </c>
      <c r="J76" s="7">
        <f>'Expenditures 2002-03'!I76/'Expenditures 2002-03 per pupil'!C76</f>
        <v>325.74662244999905</v>
      </c>
      <c r="K76" s="7">
        <f>'Expenditures 2002-03'!J76/'Expenditures 2002-03 per pupil'!C76</f>
        <v>85.24454522828276</v>
      </c>
      <c r="L76" s="7">
        <f>'Expenditures 2002-03'!K76/'Expenditures 2002-03 per pupil'!C76</f>
        <v>538.57015085166404</v>
      </c>
      <c r="M76" s="7">
        <f>'Expenditures 2002-03'!L76/'Expenditures 2002-03 per pupil'!C76</f>
        <v>386.9295697896759</v>
      </c>
      <c r="N76" s="7">
        <f>'Expenditures 2002-03'!M76/'Expenditures 2002-03 per pupil'!C76</f>
        <v>145.66376466138271</v>
      </c>
      <c r="O76" s="7">
        <f>'Expenditures 2002-03'!N76/'Expenditures 2002-03 per pupil'!C76</f>
        <v>0</v>
      </c>
      <c r="P76" s="7">
        <f>'Expenditures 2002-03'!O76/'Expenditures 2002-03 per pupil'!C76</f>
        <v>443.47359796547607</v>
      </c>
      <c r="Q76" s="7">
        <f>'Expenditures 2002-03'!P76/'Expenditures 2002-03 per pupil'!C76</f>
        <v>78.200502949557233</v>
      </c>
      <c r="R76" s="7">
        <f>'Expenditures 2002-03'!Q76/'Expenditures 2002-03 per pupil'!C76</f>
        <v>0</v>
      </c>
      <c r="S76" s="7">
        <f>'Expenditures 2002-03'!R76/'Expenditures 2002-03 per pupil'!C76</f>
        <v>0</v>
      </c>
      <c r="T76" s="7">
        <f>'Expenditures 2002-03'!S76/'Expenditures 2002-03 per pupil'!C76</f>
        <v>0</v>
      </c>
      <c r="U76" s="7">
        <f>'Expenditures 2002-03'!T76/'Expenditures 2002-03 per pupil'!C76</f>
        <v>0</v>
      </c>
      <c r="V76" s="7">
        <f>'Expenditures 2002-03'!U76/'Expenditures 2002-03 per pupil'!C76</f>
        <v>0</v>
      </c>
      <c r="W76" s="7">
        <f>'Expenditures 2002-03'!V76/'Expenditures 2002-03 per pupil'!C76</f>
        <v>0</v>
      </c>
      <c r="X76" s="7">
        <f>'Expenditures 2002-03'!W76/'Expenditures 2002-03 per pupil'!C76</f>
        <v>0</v>
      </c>
      <c r="Y76" s="7">
        <f>'Expenditures 2002-03'!X76/'Expenditures 2002-03 per pupil'!C76</f>
        <v>0</v>
      </c>
      <c r="Z76" s="7">
        <f>'Expenditures 2002-03'!Y76/'Expenditures 2002-03 per pupil'!C76</f>
        <v>251.15408715352962</v>
      </c>
      <c r="AA76" s="7">
        <f>'Expenditures 2002-03'!Z76/'Expenditures 2002-03 per pupil'!C76</f>
        <v>7.9255589579584917</v>
      </c>
    </row>
    <row r="77" spans="1:27" x14ac:dyDescent="0.25">
      <c r="A77" s="20" t="s">
        <v>161</v>
      </c>
      <c r="B77" s="21" t="s">
        <v>465</v>
      </c>
      <c r="C77" s="29">
        <v>4299.8764999999994</v>
      </c>
      <c r="D77" s="7">
        <f>'Expenditures 2002-03'!C77/'Expenditures 2002-03 per pupil'!C77</f>
        <v>7834.4149674996497</v>
      </c>
      <c r="E77" s="7">
        <f>'Expenditures 2002-03'!D77/'Expenditures 2002-03 per pupil'!C77</f>
        <v>7408.1328382338434</v>
      </c>
      <c r="F77" s="7">
        <f>'Expenditures 2002-03'!E77/'Expenditures 2002-03 per pupil'!C77</f>
        <v>4314.8361819228994</v>
      </c>
      <c r="G77" s="7">
        <f>'Expenditures 2002-03'!F77/'Expenditures 2002-03 per pupil'!C77</f>
        <v>296.92457678726356</v>
      </c>
      <c r="H77" s="7">
        <f>'Expenditures 2002-03'!G77/'Expenditures 2002-03 per pupil'!C77</f>
        <v>319.32101305700297</v>
      </c>
      <c r="I77" s="7">
        <f>'Expenditures 2002-03'!H77/'Expenditures 2002-03 per pupil'!C77</f>
        <v>219.09509959181389</v>
      </c>
      <c r="J77" s="7">
        <f>'Expenditures 2002-03'!I77/'Expenditures 2002-03 per pupil'!C77</f>
        <v>396.3744563361297</v>
      </c>
      <c r="K77" s="7">
        <f>'Expenditures 2002-03'!J77/'Expenditures 2002-03 per pupil'!C77</f>
        <v>66.559755844150416</v>
      </c>
      <c r="L77" s="7">
        <f>'Expenditures 2002-03'!K77/'Expenditures 2002-03 per pupil'!C77</f>
        <v>717.83955422905763</v>
      </c>
      <c r="M77" s="7">
        <f>'Expenditures 2002-03'!L77/'Expenditures 2002-03 per pupil'!C77</f>
        <v>354.43574484057859</v>
      </c>
      <c r="N77" s="7">
        <f>'Expenditures 2002-03'!M77/'Expenditures 2002-03 per pupil'!C77</f>
        <v>58.02781777569659</v>
      </c>
      <c r="O77" s="7">
        <f>'Expenditures 2002-03'!N77/'Expenditures 2002-03 per pupil'!C77</f>
        <v>0</v>
      </c>
      <c r="P77" s="7">
        <f>'Expenditures 2002-03'!O77/'Expenditures 2002-03 per pupil'!C77</f>
        <v>477.61735947532452</v>
      </c>
      <c r="Q77" s="7">
        <f>'Expenditures 2002-03'!P77/'Expenditures 2002-03 per pupil'!C77</f>
        <v>187.10127837392542</v>
      </c>
      <c r="R77" s="7">
        <f>'Expenditures 2002-03'!Q77/'Expenditures 2002-03 per pupil'!C77</f>
        <v>0</v>
      </c>
      <c r="S77" s="7">
        <f>'Expenditures 2002-03'!R77/'Expenditures 2002-03 per pupil'!C77</f>
        <v>0</v>
      </c>
      <c r="T77" s="7">
        <f>'Expenditures 2002-03'!S77/'Expenditures 2002-03 per pupil'!C77</f>
        <v>0</v>
      </c>
      <c r="U77" s="7">
        <f>'Expenditures 2002-03'!T77/'Expenditures 2002-03 per pupil'!C77</f>
        <v>0</v>
      </c>
      <c r="V77" s="7">
        <f>'Expenditures 2002-03'!U77/'Expenditures 2002-03 per pupil'!C77</f>
        <v>0</v>
      </c>
      <c r="W77" s="7">
        <f>'Expenditures 2002-03'!V77/'Expenditures 2002-03 per pupil'!C77</f>
        <v>0</v>
      </c>
      <c r="X77" s="7">
        <f>'Expenditures 2002-03'!W77/'Expenditures 2002-03 per pupil'!C77</f>
        <v>1.0546698259822114</v>
      </c>
      <c r="Y77" s="7">
        <f>'Expenditures 2002-03'!X77/'Expenditures 2002-03 per pupil'!C77</f>
        <v>0</v>
      </c>
      <c r="Z77" s="7">
        <f>'Expenditures 2002-03'!Y77/'Expenditures 2002-03 per pupil'!C77</f>
        <v>425.22745943982352</v>
      </c>
      <c r="AA77" s="7">
        <f>'Expenditures 2002-03'!Z77/'Expenditures 2002-03 per pupil'!C77</f>
        <v>323.00895386181446</v>
      </c>
    </row>
    <row r="78" spans="1:27" x14ac:dyDescent="0.25">
      <c r="A78" s="20" t="s">
        <v>163</v>
      </c>
      <c r="B78" s="21" t="s">
        <v>466</v>
      </c>
      <c r="C78" s="29">
        <v>733.34520000000009</v>
      </c>
      <c r="D78" s="7">
        <f>'Expenditures 2002-03'!C78/'Expenditures 2002-03 per pupil'!C78</f>
        <v>7590.8643023776522</v>
      </c>
      <c r="E78" s="7">
        <f>'Expenditures 2002-03'!D78/'Expenditures 2002-03 per pupil'!C78</f>
        <v>7380.8745458482572</v>
      </c>
      <c r="F78" s="7">
        <f>'Expenditures 2002-03'!E78/'Expenditures 2002-03 per pupil'!C78</f>
        <v>4330.7612295001036</v>
      </c>
      <c r="G78" s="7">
        <f>'Expenditures 2002-03'!F78/'Expenditures 2002-03 per pupil'!C78</f>
        <v>311.49961846071943</v>
      </c>
      <c r="H78" s="7">
        <f>'Expenditures 2002-03'!G78/'Expenditures 2002-03 per pupil'!C78</f>
        <v>552.09421156639462</v>
      </c>
      <c r="I78" s="7">
        <f>'Expenditures 2002-03'!H78/'Expenditures 2002-03 per pupil'!C78</f>
        <v>352.24658182803944</v>
      </c>
      <c r="J78" s="7">
        <f>'Expenditures 2002-03'!I78/'Expenditures 2002-03 per pupil'!C78</f>
        <v>374.8401298597168</v>
      </c>
      <c r="K78" s="7">
        <f>'Expenditures 2002-03'!J78/'Expenditures 2002-03 per pupil'!C78</f>
        <v>106.19149071951381</v>
      </c>
      <c r="L78" s="7">
        <f>'Expenditures 2002-03'!K78/'Expenditures 2002-03 per pupil'!C78</f>
        <v>478.11493141292794</v>
      </c>
      <c r="M78" s="7">
        <f>'Expenditures 2002-03'!L78/'Expenditures 2002-03 per pupil'!C78</f>
        <v>155.25516496187606</v>
      </c>
      <c r="N78" s="7">
        <f>'Expenditures 2002-03'!M78/'Expenditures 2002-03 per pupil'!C78</f>
        <v>33.514284950661704</v>
      </c>
      <c r="O78" s="7">
        <f>'Expenditures 2002-03'!N78/'Expenditures 2002-03 per pupil'!C78</f>
        <v>0</v>
      </c>
      <c r="P78" s="7">
        <f>'Expenditures 2002-03'!O78/'Expenditures 2002-03 per pupil'!C78</f>
        <v>454.27730351272493</v>
      </c>
      <c r="Q78" s="7">
        <f>'Expenditures 2002-03'!P78/'Expenditures 2002-03 per pupil'!C78</f>
        <v>232.07959907557856</v>
      </c>
      <c r="R78" s="7">
        <f>'Expenditures 2002-03'!Q78/'Expenditures 2002-03 per pupil'!C78</f>
        <v>0</v>
      </c>
      <c r="S78" s="7">
        <f>'Expenditures 2002-03'!R78/'Expenditures 2002-03 per pupil'!C78</f>
        <v>0</v>
      </c>
      <c r="T78" s="7">
        <f>'Expenditures 2002-03'!S78/'Expenditures 2002-03 per pupil'!C78</f>
        <v>0</v>
      </c>
      <c r="U78" s="7">
        <f>'Expenditures 2002-03'!T78/'Expenditures 2002-03 per pupil'!C78</f>
        <v>0</v>
      </c>
      <c r="V78" s="7">
        <f>'Expenditures 2002-03'!U78/'Expenditures 2002-03 per pupil'!C78</f>
        <v>0</v>
      </c>
      <c r="W78" s="7">
        <f>'Expenditures 2002-03'!V78/'Expenditures 2002-03 per pupil'!C78</f>
        <v>0</v>
      </c>
      <c r="X78" s="7">
        <f>'Expenditures 2002-03'!W78/'Expenditures 2002-03 per pupil'!C78</f>
        <v>0</v>
      </c>
      <c r="Y78" s="7">
        <f>'Expenditures 2002-03'!X78/'Expenditures 2002-03 per pupil'!C78</f>
        <v>0</v>
      </c>
      <c r="Z78" s="7">
        <f>'Expenditures 2002-03'!Y78/'Expenditures 2002-03 per pupil'!C78</f>
        <v>209.98975652939433</v>
      </c>
      <c r="AA78" s="7">
        <f>'Expenditures 2002-03'!Z78/'Expenditures 2002-03 per pupil'!C78</f>
        <v>328.71811256145122</v>
      </c>
    </row>
    <row r="79" spans="1:27" x14ac:dyDescent="0.25">
      <c r="A79" s="20" t="s">
        <v>165</v>
      </c>
      <c r="B79" s="21" t="s">
        <v>467</v>
      </c>
      <c r="C79" s="29">
        <v>2899.9617000000003</v>
      </c>
      <c r="D79" s="7">
        <f>'Expenditures 2002-03'!C79/'Expenditures 2002-03 per pupil'!C79</f>
        <v>6513.7037706394531</v>
      </c>
      <c r="E79" s="7">
        <f>'Expenditures 2002-03'!D79/'Expenditures 2002-03 per pupil'!C79</f>
        <v>6158.3747606045972</v>
      </c>
      <c r="F79" s="7">
        <f>'Expenditures 2002-03'!E79/'Expenditures 2002-03 per pupil'!C79</f>
        <v>3497.1996423263104</v>
      </c>
      <c r="G79" s="7">
        <f>'Expenditures 2002-03'!F79/'Expenditures 2002-03 per pupil'!C79</f>
        <v>111.17582690833468</v>
      </c>
      <c r="H79" s="7">
        <f>'Expenditures 2002-03'!G79/'Expenditures 2002-03 per pupil'!C79</f>
        <v>180.90673749242961</v>
      </c>
      <c r="I79" s="7">
        <f>'Expenditures 2002-03'!H79/'Expenditures 2002-03 per pupil'!C79</f>
        <v>277.30017951616395</v>
      </c>
      <c r="J79" s="7">
        <f>'Expenditures 2002-03'!I79/'Expenditures 2002-03 per pupil'!C79</f>
        <v>307.90205263745378</v>
      </c>
      <c r="K79" s="7">
        <f>'Expenditures 2002-03'!J79/'Expenditures 2002-03 per pupil'!C79</f>
        <v>50.983825062241337</v>
      </c>
      <c r="L79" s="7">
        <f>'Expenditures 2002-03'!K79/'Expenditures 2002-03 per pupil'!C79</f>
        <v>665.134460224078</v>
      </c>
      <c r="M79" s="7">
        <f>'Expenditures 2002-03'!L79/'Expenditures 2002-03 per pupil'!C79</f>
        <v>367.65606249213562</v>
      </c>
      <c r="N79" s="7">
        <f>'Expenditures 2002-03'!M79/'Expenditures 2002-03 per pupil'!C79</f>
        <v>91.803667613955028</v>
      </c>
      <c r="O79" s="7">
        <f>'Expenditures 2002-03'!N79/'Expenditures 2002-03 per pupil'!C79</f>
        <v>0</v>
      </c>
      <c r="P79" s="7">
        <f>'Expenditures 2002-03'!O79/'Expenditures 2002-03 per pupil'!C79</f>
        <v>453.83496616524275</v>
      </c>
      <c r="Q79" s="7">
        <f>'Expenditures 2002-03'!P79/'Expenditures 2002-03 per pupil'!C79</f>
        <v>154.47734016625114</v>
      </c>
      <c r="R79" s="7">
        <f>'Expenditures 2002-03'!Q79/'Expenditures 2002-03 per pupil'!C79</f>
        <v>0</v>
      </c>
      <c r="S79" s="7">
        <f>'Expenditures 2002-03'!R79/'Expenditures 2002-03 per pupil'!C79</f>
        <v>7.8198481035111591</v>
      </c>
      <c r="T79" s="7">
        <f>'Expenditures 2002-03'!S79/'Expenditures 2002-03 per pupil'!C79</f>
        <v>2.7083392170317282</v>
      </c>
      <c r="U79" s="7">
        <f>'Expenditures 2002-03'!T79/'Expenditures 2002-03 per pupil'!C79</f>
        <v>0</v>
      </c>
      <c r="V79" s="7">
        <f>'Expenditures 2002-03'!U79/'Expenditures 2002-03 per pupil'!C79</f>
        <v>0</v>
      </c>
      <c r="W79" s="7">
        <f>'Expenditures 2002-03'!V79/'Expenditures 2002-03 per pupil'!C79</f>
        <v>0</v>
      </c>
      <c r="X79" s="7">
        <f>'Expenditures 2002-03'!W79/'Expenditures 2002-03 per pupil'!C79</f>
        <v>22.341791617454806</v>
      </c>
      <c r="Y79" s="7">
        <f>'Expenditures 2002-03'!X79/'Expenditures 2002-03 per pupil'!C79</f>
        <v>0</v>
      </c>
      <c r="Z79" s="7">
        <f>'Expenditures 2002-03'!Y79/'Expenditures 2002-03 per pupil'!C79</f>
        <v>322.45903109685895</v>
      </c>
      <c r="AA79" s="7">
        <f>'Expenditures 2002-03'!Z79/'Expenditures 2002-03 per pupil'!C79</f>
        <v>396.85770677592046</v>
      </c>
    </row>
    <row r="80" spans="1:27" x14ac:dyDescent="0.25">
      <c r="A80" s="20" t="s">
        <v>167</v>
      </c>
      <c r="B80" s="21" t="s">
        <v>468</v>
      </c>
      <c r="C80" s="29">
        <v>834.34510000000012</v>
      </c>
      <c r="D80" s="7">
        <f>'Expenditures 2002-03'!C80/'Expenditures 2002-03 per pupil'!C80</f>
        <v>8185.0672461550967</v>
      </c>
      <c r="E80" s="7">
        <f>'Expenditures 2002-03'!D80/'Expenditures 2002-03 per pupil'!C80</f>
        <v>7866.4358189435025</v>
      </c>
      <c r="F80" s="7">
        <f>'Expenditures 2002-03'!E80/'Expenditures 2002-03 per pupil'!C80</f>
        <v>4673.4193560913818</v>
      </c>
      <c r="G80" s="7">
        <f>'Expenditures 2002-03'!F80/'Expenditures 2002-03 per pupil'!C80</f>
        <v>453.23803064223659</v>
      </c>
      <c r="H80" s="7">
        <f>'Expenditures 2002-03'!G80/'Expenditures 2002-03 per pupil'!C80</f>
        <v>269.05966128404174</v>
      </c>
      <c r="I80" s="7">
        <f>'Expenditures 2002-03'!H80/'Expenditures 2002-03 per pupil'!C80</f>
        <v>415.42559547602059</v>
      </c>
      <c r="J80" s="7">
        <f>'Expenditures 2002-03'!I80/'Expenditures 2002-03 per pupil'!C80</f>
        <v>350.31907060999094</v>
      </c>
      <c r="K80" s="7">
        <f>'Expenditures 2002-03'!J80/'Expenditures 2002-03 per pupil'!C80</f>
        <v>0</v>
      </c>
      <c r="L80" s="7">
        <f>'Expenditures 2002-03'!K80/'Expenditures 2002-03 per pupil'!C80</f>
        <v>792.36725906342576</v>
      </c>
      <c r="M80" s="7">
        <f>'Expenditures 2002-03'!L80/'Expenditures 2002-03 per pupil'!C80</f>
        <v>260.67260417781557</v>
      </c>
      <c r="N80" s="7">
        <f>'Expenditures 2002-03'!M80/'Expenditures 2002-03 per pupil'!C80</f>
        <v>0</v>
      </c>
      <c r="O80" s="7">
        <f>'Expenditures 2002-03'!N80/'Expenditures 2002-03 per pupil'!C80</f>
        <v>0</v>
      </c>
      <c r="P80" s="7">
        <f>'Expenditures 2002-03'!O80/'Expenditures 2002-03 per pupil'!C80</f>
        <v>528.85162266788643</v>
      </c>
      <c r="Q80" s="7">
        <f>'Expenditures 2002-03'!P80/'Expenditures 2002-03 per pupil'!C80</f>
        <v>123.08261893070384</v>
      </c>
      <c r="R80" s="7">
        <f>'Expenditures 2002-03'!Q80/'Expenditures 2002-03 per pupil'!C80</f>
        <v>0</v>
      </c>
      <c r="S80" s="7">
        <f>'Expenditures 2002-03'!R80/'Expenditures 2002-03 per pupil'!C80</f>
        <v>0</v>
      </c>
      <c r="T80" s="7">
        <f>'Expenditures 2002-03'!S80/'Expenditures 2002-03 per pupil'!C80</f>
        <v>0</v>
      </c>
      <c r="U80" s="7">
        <f>'Expenditures 2002-03'!T80/'Expenditures 2002-03 per pupil'!C80</f>
        <v>0</v>
      </c>
      <c r="V80" s="7">
        <f>'Expenditures 2002-03'!U80/'Expenditures 2002-03 per pupil'!C80</f>
        <v>0</v>
      </c>
      <c r="W80" s="7">
        <f>'Expenditures 2002-03'!V80/'Expenditures 2002-03 per pupil'!C80</f>
        <v>0</v>
      </c>
      <c r="X80" s="7">
        <f>'Expenditures 2002-03'!W80/'Expenditures 2002-03 per pupil'!C80</f>
        <v>0</v>
      </c>
      <c r="Y80" s="7">
        <f>'Expenditures 2002-03'!X80/'Expenditures 2002-03 per pupil'!C80</f>
        <v>0</v>
      </c>
      <c r="Z80" s="7">
        <f>'Expenditures 2002-03'!Y80/'Expenditures 2002-03 per pupil'!C80</f>
        <v>318.6314272115938</v>
      </c>
      <c r="AA80" s="7">
        <f>'Expenditures 2002-03'!Z80/'Expenditures 2002-03 per pupil'!C80</f>
        <v>31.286814053321578</v>
      </c>
    </row>
    <row r="81" spans="1:27" x14ac:dyDescent="0.25">
      <c r="A81" s="20" t="s">
        <v>169</v>
      </c>
      <c r="B81" s="21" t="s">
        <v>469</v>
      </c>
      <c r="C81" s="29">
        <v>2174.9951999999994</v>
      </c>
      <c r="D81" s="7">
        <f>'Expenditures 2002-03'!C81/'Expenditures 2002-03 per pupil'!C81</f>
        <v>6978.6745460403799</v>
      </c>
      <c r="E81" s="7">
        <f>'Expenditures 2002-03'!D81/'Expenditures 2002-03 per pupil'!C81</f>
        <v>6632.9334152093779</v>
      </c>
      <c r="F81" s="7">
        <f>'Expenditures 2002-03'!E81/'Expenditures 2002-03 per pupil'!C81</f>
        <v>3660.1797144196003</v>
      </c>
      <c r="G81" s="7">
        <f>'Expenditures 2002-03'!F81/'Expenditures 2002-03 per pupil'!C81</f>
        <v>335.84702623711547</v>
      </c>
      <c r="H81" s="7">
        <f>'Expenditures 2002-03'!G81/'Expenditures 2002-03 per pupil'!C81</f>
        <v>244.00400515826433</v>
      </c>
      <c r="I81" s="7">
        <f>'Expenditures 2002-03'!H81/'Expenditures 2002-03 per pupil'!C81</f>
        <v>351.76821079881017</v>
      </c>
      <c r="J81" s="7">
        <f>'Expenditures 2002-03'!I81/'Expenditures 2002-03 per pupil'!C81</f>
        <v>360.98607022213207</v>
      </c>
      <c r="K81" s="7">
        <f>'Expenditures 2002-03'!J81/'Expenditures 2002-03 per pupil'!C81</f>
        <v>24.668928004990548</v>
      </c>
      <c r="L81" s="7">
        <f>'Expenditures 2002-03'!K81/'Expenditures 2002-03 per pupil'!C81</f>
        <v>504.40846030372865</v>
      </c>
      <c r="M81" s="7">
        <f>'Expenditures 2002-03'!L81/'Expenditures 2002-03 per pupil'!C81</f>
        <v>489.4661882472202</v>
      </c>
      <c r="N81" s="7">
        <f>'Expenditures 2002-03'!M81/'Expenditures 2002-03 per pupil'!C81</f>
        <v>30.430697042457847</v>
      </c>
      <c r="O81" s="7">
        <f>'Expenditures 2002-03'!N81/'Expenditures 2002-03 per pupil'!C81</f>
        <v>0</v>
      </c>
      <c r="P81" s="7">
        <f>'Expenditures 2002-03'!O81/'Expenditures 2002-03 per pupil'!C81</f>
        <v>495.8936461101157</v>
      </c>
      <c r="Q81" s="7">
        <f>'Expenditures 2002-03'!P81/'Expenditures 2002-03 per pupil'!C81</f>
        <v>135.28046866494239</v>
      </c>
      <c r="R81" s="7">
        <f>'Expenditures 2002-03'!Q81/'Expenditures 2002-03 per pupil'!C81</f>
        <v>0</v>
      </c>
      <c r="S81" s="7">
        <f>'Expenditures 2002-03'!R81/'Expenditures 2002-03 per pupil'!C81</f>
        <v>0</v>
      </c>
      <c r="T81" s="7">
        <f>'Expenditures 2002-03'!S81/'Expenditures 2002-03 per pupil'!C81</f>
        <v>12.570423143922344</v>
      </c>
      <c r="U81" s="7">
        <f>'Expenditures 2002-03'!T81/'Expenditures 2002-03 per pupil'!C81</f>
        <v>0</v>
      </c>
      <c r="V81" s="7">
        <f>'Expenditures 2002-03'!U81/'Expenditures 2002-03 per pupil'!C81</f>
        <v>0</v>
      </c>
      <c r="W81" s="7">
        <f>'Expenditures 2002-03'!V81/'Expenditures 2002-03 per pupil'!C81</f>
        <v>18.16095961958905</v>
      </c>
      <c r="X81" s="7">
        <f>'Expenditures 2002-03'!W81/'Expenditures 2002-03 per pupil'!C81</f>
        <v>22.427093172435512</v>
      </c>
      <c r="Y81" s="7">
        <f>'Expenditures 2002-03'!X81/'Expenditures 2002-03 per pupil'!C81</f>
        <v>5.560416868965965</v>
      </c>
      <c r="Z81" s="7">
        <f>'Expenditures 2002-03'!Y81/'Expenditures 2002-03 per pupil'!C81</f>
        <v>287.02223802608859</v>
      </c>
      <c r="AA81" s="7">
        <f>'Expenditures 2002-03'!Z81/'Expenditures 2002-03 per pupil'!C81</f>
        <v>22.432118470882148</v>
      </c>
    </row>
    <row r="82" spans="1:27" x14ac:dyDescent="0.25">
      <c r="A82" s="20" t="s">
        <v>171</v>
      </c>
      <c r="B82" s="21" t="s">
        <v>470</v>
      </c>
      <c r="C82" s="29">
        <v>841.98540000000003</v>
      </c>
      <c r="D82" s="7">
        <f>'Expenditures 2002-03'!C82/'Expenditures 2002-03 per pupil'!C82</f>
        <v>7421.4749804450294</v>
      </c>
      <c r="E82" s="7">
        <f>'Expenditures 2002-03'!D82/'Expenditures 2002-03 per pupil'!C82</f>
        <v>6896.5452013776012</v>
      </c>
      <c r="F82" s="7">
        <f>'Expenditures 2002-03'!E82/'Expenditures 2002-03 per pupil'!C82</f>
        <v>4235.6813312914928</v>
      </c>
      <c r="G82" s="7">
        <f>'Expenditures 2002-03'!F82/'Expenditures 2002-03 per pupil'!C82</f>
        <v>246.70542980911543</v>
      </c>
      <c r="H82" s="7">
        <f>'Expenditures 2002-03'!G82/'Expenditures 2002-03 per pupil'!C82</f>
        <v>316.66614409228475</v>
      </c>
      <c r="I82" s="7">
        <f>'Expenditures 2002-03'!H82/'Expenditures 2002-03 per pupil'!C82</f>
        <v>378.68514109627074</v>
      </c>
      <c r="J82" s="7">
        <f>'Expenditures 2002-03'!I82/'Expenditures 2002-03 per pupil'!C82</f>
        <v>359.98884303694575</v>
      </c>
      <c r="K82" s="7">
        <f>'Expenditures 2002-03'!J82/'Expenditures 2002-03 per pupil'!C82</f>
        <v>44.164803807761992</v>
      </c>
      <c r="L82" s="7">
        <f>'Expenditures 2002-03'!K82/'Expenditures 2002-03 per pupil'!C82</f>
        <v>560.25058154215026</v>
      </c>
      <c r="M82" s="7">
        <f>'Expenditures 2002-03'!L82/'Expenditures 2002-03 per pupil'!C82</f>
        <v>132.14400154682016</v>
      </c>
      <c r="N82" s="7">
        <f>'Expenditures 2002-03'!M82/'Expenditures 2002-03 per pupil'!C82</f>
        <v>79.835398571044109</v>
      </c>
      <c r="O82" s="7">
        <f>'Expenditures 2002-03'!N82/'Expenditures 2002-03 per pupil'!C82</f>
        <v>0</v>
      </c>
      <c r="P82" s="7">
        <f>'Expenditures 2002-03'!O82/'Expenditures 2002-03 per pupil'!C82</f>
        <v>419.21501251684407</v>
      </c>
      <c r="Q82" s="7">
        <f>'Expenditures 2002-03'!P82/'Expenditures 2002-03 per pupil'!C82</f>
        <v>123.20851406687099</v>
      </c>
      <c r="R82" s="7">
        <f>'Expenditures 2002-03'!Q82/'Expenditures 2002-03 per pupil'!C82</f>
        <v>0</v>
      </c>
      <c r="S82" s="7">
        <f>'Expenditures 2002-03'!R82/'Expenditures 2002-03 per pupil'!C82</f>
        <v>0</v>
      </c>
      <c r="T82" s="7">
        <f>'Expenditures 2002-03'!S82/'Expenditures 2002-03 per pupil'!C82</f>
        <v>0</v>
      </c>
      <c r="U82" s="7">
        <f>'Expenditures 2002-03'!T82/'Expenditures 2002-03 per pupil'!C82</f>
        <v>0</v>
      </c>
      <c r="V82" s="7">
        <f>'Expenditures 2002-03'!U82/'Expenditures 2002-03 per pupil'!C82</f>
        <v>0</v>
      </c>
      <c r="W82" s="7">
        <f>'Expenditures 2002-03'!V82/'Expenditures 2002-03 per pupil'!C82</f>
        <v>0</v>
      </c>
      <c r="X82" s="7">
        <f>'Expenditures 2002-03'!W82/'Expenditures 2002-03 per pupil'!C82</f>
        <v>179.78127649244271</v>
      </c>
      <c r="Y82" s="7">
        <f>'Expenditures 2002-03'!X82/'Expenditures 2002-03 per pupil'!C82</f>
        <v>0</v>
      </c>
      <c r="Z82" s="7">
        <f>'Expenditures 2002-03'!Y82/'Expenditures 2002-03 per pupil'!C82</f>
        <v>345.14850257498523</v>
      </c>
      <c r="AA82" s="7">
        <f>'Expenditures 2002-03'!Z82/'Expenditures 2002-03 per pupil'!C82</f>
        <v>9.1585198508192658</v>
      </c>
    </row>
    <row r="83" spans="1:27" x14ac:dyDescent="0.25">
      <c r="A83" s="20" t="s">
        <v>173</v>
      </c>
      <c r="B83" s="21" t="s">
        <v>471</v>
      </c>
      <c r="C83" s="29">
        <v>6197.3156999999992</v>
      </c>
      <c r="D83" s="7">
        <f>'Expenditures 2002-03'!C83/'Expenditures 2002-03 per pupil'!C83</f>
        <v>6935.3724629519847</v>
      </c>
      <c r="E83" s="7">
        <f>'Expenditures 2002-03'!D83/'Expenditures 2002-03 per pupil'!C83</f>
        <v>6621.635586516918</v>
      </c>
      <c r="F83" s="7">
        <f>'Expenditures 2002-03'!E83/'Expenditures 2002-03 per pupil'!C83</f>
        <v>3894.0278950126753</v>
      </c>
      <c r="G83" s="7">
        <f>'Expenditures 2002-03'!F83/'Expenditures 2002-03 per pupil'!C83</f>
        <v>331.97330095673527</v>
      </c>
      <c r="H83" s="7">
        <f>'Expenditures 2002-03'!G83/'Expenditures 2002-03 per pupil'!C83</f>
        <v>232.66566846029809</v>
      </c>
      <c r="I83" s="7">
        <f>'Expenditures 2002-03'!H83/'Expenditures 2002-03 per pupil'!C83</f>
        <v>54.154331689121477</v>
      </c>
      <c r="J83" s="7">
        <f>'Expenditures 2002-03'!I83/'Expenditures 2002-03 per pupil'!C83</f>
        <v>340.40171456813158</v>
      </c>
      <c r="K83" s="7">
        <f>'Expenditures 2002-03'!J83/'Expenditures 2002-03 per pupil'!C83</f>
        <v>45.621256635352637</v>
      </c>
      <c r="L83" s="7">
        <f>'Expenditures 2002-03'!K83/'Expenditures 2002-03 per pupil'!C83</f>
        <v>691.28555125891046</v>
      </c>
      <c r="M83" s="7">
        <f>'Expenditures 2002-03'!L83/'Expenditures 2002-03 per pupil'!C83</f>
        <v>380.21035462175996</v>
      </c>
      <c r="N83" s="7">
        <f>'Expenditures 2002-03'!M83/'Expenditures 2002-03 per pupil'!C83</f>
        <v>123.43310830526191</v>
      </c>
      <c r="O83" s="7">
        <f>'Expenditures 2002-03'!N83/'Expenditures 2002-03 per pupil'!C83</f>
        <v>0</v>
      </c>
      <c r="P83" s="7">
        <f>'Expenditures 2002-03'!O83/'Expenditures 2002-03 per pupil'!C83</f>
        <v>438.22171912268408</v>
      </c>
      <c r="Q83" s="7">
        <f>'Expenditures 2002-03'!P83/'Expenditures 2002-03 per pupil'!C83</f>
        <v>89.640685885987722</v>
      </c>
      <c r="R83" s="7">
        <f>'Expenditures 2002-03'!Q83/'Expenditures 2002-03 per pupil'!C83</f>
        <v>0</v>
      </c>
      <c r="S83" s="7">
        <f>'Expenditures 2002-03'!R83/'Expenditures 2002-03 per pupil'!C83</f>
        <v>0</v>
      </c>
      <c r="T83" s="7">
        <f>'Expenditures 2002-03'!S83/'Expenditures 2002-03 per pupil'!C83</f>
        <v>0</v>
      </c>
      <c r="U83" s="7">
        <f>'Expenditures 2002-03'!T83/'Expenditures 2002-03 per pupil'!C83</f>
        <v>0</v>
      </c>
      <c r="V83" s="7">
        <f>'Expenditures 2002-03'!U83/'Expenditures 2002-03 per pupil'!C83</f>
        <v>0</v>
      </c>
      <c r="W83" s="7">
        <f>'Expenditures 2002-03'!V83/'Expenditures 2002-03 per pupil'!C83</f>
        <v>0</v>
      </c>
      <c r="X83" s="7">
        <f>'Expenditures 2002-03'!W83/'Expenditures 2002-03 per pupil'!C83</f>
        <v>1.2497346230078292</v>
      </c>
      <c r="Y83" s="7">
        <f>'Expenditures 2002-03'!X83/'Expenditures 2002-03 per pupil'!C83</f>
        <v>0</v>
      </c>
      <c r="Z83" s="7">
        <f>'Expenditures 2002-03'!Y83/'Expenditures 2002-03 per pupil'!C83</f>
        <v>312.48714181205906</v>
      </c>
      <c r="AA83" s="7">
        <f>'Expenditures 2002-03'!Z83/'Expenditures 2002-03 per pupil'!C83</f>
        <v>431.35545281322368</v>
      </c>
    </row>
    <row r="84" spans="1:27" x14ac:dyDescent="0.25">
      <c r="A84" s="20" t="s">
        <v>175</v>
      </c>
      <c r="B84" s="21" t="s">
        <v>472</v>
      </c>
      <c r="C84" s="29">
        <v>1955.835</v>
      </c>
      <c r="D84" s="7">
        <f>'Expenditures 2002-03'!C84/'Expenditures 2002-03 per pupil'!C84</f>
        <v>6478.8204884358847</v>
      </c>
      <c r="E84" s="7">
        <f>'Expenditures 2002-03'!D84/'Expenditures 2002-03 per pupil'!C84</f>
        <v>6201.0278321024007</v>
      </c>
      <c r="F84" s="7">
        <f>'Expenditures 2002-03'!E84/'Expenditures 2002-03 per pupil'!C84</f>
        <v>3473.6125900190968</v>
      </c>
      <c r="G84" s="7">
        <f>'Expenditures 2002-03'!F84/'Expenditures 2002-03 per pupil'!C84</f>
        <v>207.8281552380441</v>
      </c>
      <c r="H84" s="7">
        <f>'Expenditures 2002-03'!G84/'Expenditures 2002-03 per pupil'!C84</f>
        <v>235.22870794315469</v>
      </c>
      <c r="I84" s="7">
        <f>'Expenditures 2002-03'!H84/'Expenditures 2002-03 per pupil'!C84</f>
        <v>384.76742158719929</v>
      </c>
      <c r="J84" s="7">
        <f>'Expenditures 2002-03'!I84/'Expenditures 2002-03 per pupil'!C84</f>
        <v>308.71584259408382</v>
      </c>
      <c r="K84" s="7">
        <f>'Expenditures 2002-03'!J84/'Expenditures 2002-03 per pupil'!C84</f>
        <v>48.085523574330146</v>
      </c>
      <c r="L84" s="7">
        <f>'Expenditures 2002-03'!K84/'Expenditures 2002-03 per pupil'!C84</f>
        <v>454.37628941091657</v>
      </c>
      <c r="M84" s="7">
        <f>'Expenditures 2002-03'!L84/'Expenditures 2002-03 per pupil'!C84</f>
        <v>439.22663721632955</v>
      </c>
      <c r="N84" s="7">
        <f>'Expenditures 2002-03'!M84/'Expenditures 2002-03 per pupil'!C84</f>
        <v>83.202540091572146</v>
      </c>
      <c r="O84" s="7">
        <f>'Expenditures 2002-03'!N84/'Expenditures 2002-03 per pupil'!C84</f>
        <v>0</v>
      </c>
      <c r="P84" s="7">
        <f>'Expenditures 2002-03'!O84/'Expenditures 2002-03 per pupil'!C84</f>
        <v>476.37580879777687</v>
      </c>
      <c r="Q84" s="7">
        <f>'Expenditures 2002-03'!P84/'Expenditures 2002-03 per pupil'!C84</f>
        <v>89.608315629897191</v>
      </c>
      <c r="R84" s="7">
        <f>'Expenditures 2002-03'!Q84/'Expenditures 2002-03 per pupil'!C84</f>
        <v>0</v>
      </c>
      <c r="S84" s="7">
        <f>'Expenditures 2002-03'!R84/'Expenditures 2002-03 per pupil'!C84</f>
        <v>0</v>
      </c>
      <c r="T84" s="7">
        <f>'Expenditures 2002-03'!S84/'Expenditures 2002-03 per pupil'!C84</f>
        <v>0</v>
      </c>
      <c r="U84" s="7">
        <f>'Expenditures 2002-03'!T84/'Expenditures 2002-03 per pupil'!C84</f>
        <v>0</v>
      </c>
      <c r="V84" s="7">
        <f>'Expenditures 2002-03'!U84/'Expenditures 2002-03 per pupil'!C84</f>
        <v>0</v>
      </c>
      <c r="W84" s="7">
        <f>'Expenditures 2002-03'!V84/'Expenditures 2002-03 per pupil'!C84</f>
        <v>0</v>
      </c>
      <c r="X84" s="7">
        <f>'Expenditures 2002-03'!W84/'Expenditures 2002-03 per pupil'!C84</f>
        <v>0</v>
      </c>
      <c r="Y84" s="7">
        <f>'Expenditures 2002-03'!X84/'Expenditures 2002-03 per pupil'!C84</f>
        <v>0</v>
      </c>
      <c r="Z84" s="7">
        <f>'Expenditures 2002-03'!Y84/'Expenditures 2002-03 per pupil'!C84</f>
        <v>277.79265633348416</v>
      </c>
      <c r="AA84" s="7">
        <f>'Expenditures 2002-03'!Z84/'Expenditures 2002-03 per pupil'!C84</f>
        <v>0</v>
      </c>
    </row>
    <row r="85" spans="1:27" x14ac:dyDescent="0.25">
      <c r="A85" s="20" t="s">
        <v>177</v>
      </c>
      <c r="B85" s="21" t="s">
        <v>473</v>
      </c>
      <c r="C85" s="29">
        <v>717.9692</v>
      </c>
      <c r="D85" s="7">
        <f>'Expenditures 2002-03'!C85/'Expenditures 2002-03 per pupil'!C85</f>
        <v>7244.7471145001764</v>
      </c>
      <c r="E85" s="7">
        <f>'Expenditures 2002-03'!D85/'Expenditures 2002-03 per pupil'!C85</f>
        <v>6799.2309140837797</v>
      </c>
      <c r="F85" s="7">
        <f>'Expenditures 2002-03'!E85/'Expenditures 2002-03 per pupil'!C85</f>
        <v>3812.9758073187541</v>
      </c>
      <c r="G85" s="7">
        <f>'Expenditures 2002-03'!F85/'Expenditures 2002-03 per pupil'!C85</f>
        <v>250.95155892481179</v>
      </c>
      <c r="H85" s="7">
        <f>'Expenditures 2002-03'!G85/'Expenditures 2002-03 per pupil'!C85</f>
        <v>129.94667459272628</v>
      </c>
      <c r="I85" s="7">
        <f>'Expenditures 2002-03'!H85/'Expenditures 2002-03 per pupil'!C85</f>
        <v>407.13261794517092</v>
      </c>
      <c r="J85" s="7">
        <f>'Expenditures 2002-03'!I85/'Expenditures 2002-03 per pupil'!C85</f>
        <v>284.53045060985903</v>
      </c>
      <c r="K85" s="7">
        <f>'Expenditures 2002-03'!J85/'Expenditures 2002-03 per pupil'!C85</f>
        <v>116.6738211054179</v>
      </c>
      <c r="L85" s="7">
        <f>'Expenditures 2002-03'!K85/'Expenditures 2002-03 per pupil'!C85</f>
        <v>693.28089561502088</v>
      </c>
      <c r="M85" s="7">
        <f>'Expenditures 2002-03'!L85/'Expenditures 2002-03 per pupil'!C85</f>
        <v>462.61070809165631</v>
      </c>
      <c r="N85" s="7">
        <f>'Expenditures 2002-03'!M85/'Expenditures 2002-03 per pupil'!C85</f>
        <v>0</v>
      </c>
      <c r="O85" s="7">
        <f>'Expenditures 2002-03'!N85/'Expenditures 2002-03 per pupil'!C85</f>
        <v>0</v>
      </c>
      <c r="P85" s="7">
        <f>'Expenditures 2002-03'!O85/'Expenditures 2002-03 per pupil'!C85</f>
        <v>529.90023806035128</v>
      </c>
      <c r="Q85" s="7">
        <f>'Expenditures 2002-03'!P85/'Expenditures 2002-03 per pupil'!C85</f>
        <v>111.22814182001123</v>
      </c>
      <c r="R85" s="7">
        <f>'Expenditures 2002-03'!Q85/'Expenditures 2002-03 per pupil'!C85</f>
        <v>0</v>
      </c>
      <c r="S85" s="7">
        <f>'Expenditures 2002-03'!R85/'Expenditures 2002-03 per pupil'!C85</f>
        <v>0</v>
      </c>
      <c r="T85" s="7">
        <f>'Expenditures 2002-03'!S85/'Expenditures 2002-03 per pupil'!C85</f>
        <v>0</v>
      </c>
      <c r="U85" s="7">
        <f>'Expenditures 2002-03'!T85/'Expenditures 2002-03 per pupil'!C85</f>
        <v>0</v>
      </c>
      <c r="V85" s="7">
        <f>'Expenditures 2002-03'!U85/'Expenditures 2002-03 per pupil'!C85</f>
        <v>0</v>
      </c>
      <c r="W85" s="7">
        <f>'Expenditures 2002-03'!V85/'Expenditures 2002-03 per pupil'!C85</f>
        <v>0</v>
      </c>
      <c r="X85" s="7">
        <f>'Expenditures 2002-03'!W85/'Expenditures 2002-03 per pupil'!C85</f>
        <v>0</v>
      </c>
      <c r="Y85" s="7">
        <f>'Expenditures 2002-03'!X85/'Expenditures 2002-03 per pupil'!C85</f>
        <v>0</v>
      </c>
      <c r="Z85" s="7">
        <f>'Expenditures 2002-03'!Y85/'Expenditures 2002-03 per pupil'!C85</f>
        <v>445.51620041639666</v>
      </c>
      <c r="AA85" s="7">
        <f>'Expenditures 2002-03'!Z85/'Expenditures 2002-03 per pupil'!C85</f>
        <v>26.769602372915163</v>
      </c>
    </row>
    <row r="86" spans="1:27" x14ac:dyDescent="0.25">
      <c r="A86" s="20" t="s">
        <v>179</v>
      </c>
      <c r="B86" s="21" t="s">
        <v>474</v>
      </c>
      <c r="C86" s="29">
        <v>6413.8218000000006</v>
      </c>
      <c r="D86" s="7">
        <f>'Expenditures 2002-03'!C86/'Expenditures 2002-03 per pupil'!C86</f>
        <v>8198.3177923652311</v>
      </c>
      <c r="E86" s="7">
        <f>'Expenditures 2002-03'!D86/'Expenditures 2002-03 per pupil'!C86</f>
        <v>6635.9244577078834</v>
      </c>
      <c r="F86" s="7">
        <f>'Expenditures 2002-03'!E86/'Expenditures 2002-03 per pupil'!C86</f>
        <v>3844.8739330425424</v>
      </c>
      <c r="G86" s="7">
        <f>'Expenditures 2002-03'!F86/'Expenditures 2002-03 per pupil'!C86</f>
        <v>188.95375608969988</v>
      </c>
      <c r="H86" s="7">
        <f>'Expenditures 2002-03'!G86/'Expenditures 2002-03 per pupil'!C86</f>
        <v>267.45041310626993</v>
      </c>
      <c r="I86" s="7">
        <f>'Expenditures 2002-03'!H86/'Expenditures 2002-03 per pupil'!C86</f>
        <v>291.75117244448541</v>
      </c>
      <c r="J86" s="7">
        <f>'Expenditures 2002-03'!I86/'Expenditures 2002-03 per pupil'!C86</f>
        <v>333.45420354522474</v>
      </c>
      <c r="K86" s="7">
        <f>'Expenditures 2002-03'!J86/'Expenditures 2002-03 per pupil'!C86</f>
        <v>49.306309071449405</v>
      </c>
      <c r="L86" s="7">
        <f>'Expenditures 2002-03'!K86/'Expenditures 2002-03 per pupil'!C86</f>
        <v>699.48467542394133</v>
      </c>
      <c r="M86" s="7">
        <f>'Expenditures 2002-03'!L86/'Expenditures 2002-03 per pupil'!C86</f>
        <v>398.50883134919644</v>
      </c>
      <c r="N86" s="7">
        <f>'Expenditures 2002-03'!M86/'Expenditures 2002-03 per pupil'!C86</f>
        <v>72.731875712543172</v>
      </c>
      <c r="O86" s="7">
        <f>'Expenditures 2002-03'!N86/'Expenditures 2002-03 per pupil'!C86</f>
        <v>0</v>
      </c>
      <c r="P86" s="7">
        <f>'Expenditures 2002-03'!O86/'Expenditures 2002-03 per pupil'!C86</f>
        <v>402.11227415142713</v>
      </c>
      <c r="Q86" s="7">
        <f>'Expenditures 2002-03'!P86/'Expenditures 2002-03 per pupil'!C86</f>
        <v>87.297013771102897</v>
      </c>
      <c r="R86" s="7">
        <f>'Expenditures 2002-03'!Q86/'Expenditures 2002-03 per pupil'!C86</f>
        <v>0</v>
      </c>
      <c r="S86" s="7">
        <f>'Expenditures 2002-03'!R86/'Expenditures 2002-03 per pupil'!C86</f>
        <v>0</v>
      </c>
      <c r="T86" s="7">
        <f>'Expenditures 2002-03'!S86/'Expenditures 2002-03 per pupil'!C86</f>
        <v>0</v>
      </c>
      <c r="U86" s="7">
        <f>'Expenditures 2002-03'!T86/'Expenditures 2002-03 per pupil'!C86</f>
        <v>0</v>
      </c>
      <c r="V86" s="7">
        <f>'Expenditures 2002-03'!U86/'Expenditures 2002-03 per pupil'!C86</f>
        <v>0</v>
      </c>
      <c r="W86" s="7">
        <f>'Expenditures 2002-03'!V86/'Expenditures 2002-03 per pupil'!C86</f>
        <v>0</v>
      </c>
      <c r="X86" s="7">
        <f>'Expenditures 2002-03'!W86/'Expenditures 2002-03 per pupil'!C86</f>
        <v>0</v>
      </c>
      <c r="Y86" s="7">
        <f>'Expenditures 2002-03'!X86/'Expenditures 2002-03 per pupil'!C86</f>
        <v>0</v>
      </c>
      <c r="Z86" s="7">
        <f>'Expenditures 2002-03'!Y86/'Expenditures 2002-03 per pupil'!C86</f>
        <v>1562.3933346573488</v>
      </c>
      <c r="AA86" s="7">
        <f>'Expenditures 2002-03'!Z86/'Expenditures 2002-03 per pupil'!C86</f>
        <v>180.96567790517659</v>
      </c>
    </row>
    <row r="87" spans="1:27" x14ac:dyDescent="0.25">
      <c r="A87" s="20" t="s">
        <v>181</v>
      </c>
      <c r="B87" s="21" t="s">
        <v>475</v>
      </c>
      <c r="C87" s="29">
        <v>2057.0606000000002</v>
      </c>
      <c r="D87" s="7">
        <f>'Expenditures 2002-03'!C87/'Expenditures 2002-03 per pupil'!C87</f>
        <v>8222.4710783921473</v>
      </c>
      <c r="E87" s="7">
        <f>'Expenditures 2002-03'!D87/'Expenditures 2002-03 per pupil'!C87</f>
        <v>7950.8787490266441</v>
      </c>
      <c r="F87" s="7">
        <f>'Expenditures 2002-03'!E87/'Expenditures 2002-03 per pupil'!C87</f>
        <v>4237.5287047936254</v>
      </c>
      <c r="G87" s="7">
        <f>'Expenditures 2002-03'!F87/'Expenditures 2002-03 per pupil'!C87</f>
        <v>376.89584837704825</v>
      </c>
      <c r="H87" s="7">
        <f>'Expenditures 2002-03'!G87/'Expenditures 2002-03 per pupil'!C87</f>
        <v>369.79560057686189</v>
      </c>
      <c r="I87" s="7">
        <f>'Expenditures 2002-03'!H87/'Expenditures 2002-03 per pupil'!C87</f>
        <v>303.40529588676185</v>
      </c>
      <c r="J87" s="7">
        <f>'Expenditures 2002-03'!I87/'Expenditures 2002-03 per pupil'!C87</f>
        <v>276.19242233310968</v>
      </c>
      <c r="K87" s="7">
        <f>'Expenditures 2002-03'!J87/'Expenditures 2002-03 per pupil'!C87</f>
        <v>78.323404765032194</v>
      </c>
      <c r="L87" s="7">
        <f>'Expenditures 2002-03'!K87/'Expenditures 2002-03 per pupil'!C87</f>
        <v>694.12376086538222</v>
      </c>
      <c r="M87" s="7">
        <f>'Expenditures 2002-03'!L87/'Expenditures 2002-03 per pupil'!C87</f>
        <v>641.62749993850434</v>
      </c>
      <c r="N87" s="7">
        <f>'Expenditures 2002-03'!M87/'Expenditures 2002-03 per pupil'!C87</f>
        <v>114.91897710743181</v>
      </c>
      <c r="O87" s="7">
        <f>'Expenditures 2002-03'!N87/'Expenditures 2002-03 per pupil'!C87</f>
        <v>0</v>
      </c>
      <c r="P87" s="7">
        <f>'Expenditures 2002-03'!O87/'Expenditures 2002-03 per pupil'!C87</f>
        <v>542.85119261921591</v>
      </c>
      <c r="Q87" s="7">
        <f>'Expenditures 2002-03'!P87/'Expenditures 2002-03 per pupil'!C87</f>
        <v>315.21604176366992</v>
      </c>
      <c r="R87" s="7">
        <f>'Expenditures 2002-03'!Q87/'Expenditures 2002-03 per pupil'!C87</f>
        <v>0</v>
      </c>
      <c r="S87" s="7">
        <f>'Expenditures 2002-03'!R87/'Expenditures 2002-03 per pupil'!C87</f>
        <v>0</v>
      </c>
      <c r="T87" s="7">
        <f>'Expenditures 2002-03'!S87/'Expenditures 2002-03 per pupil'!C87</f>
        <v>6.7564659981334518</v>
      </c>
      <c r="U87" s="7">
        <f>'Expenditures 2002-03'!T87/'Expenditures 2002-03 per pupil'!C87</f>
        <v>0</v>
      </c>
      <c r="V87" s="7">
        <f>'Expenditures 2002-03'!U87/'Expenditures 2002-03 per pupil'!C87</f>
        <v>23.141253106495743</v>
      </c>
      <c r="W87" s="7">
        <f>'Expenditures 2002-03'!V87/'Expenditures 2002-03 per pupil'!C87</f>
        <v>9.6603862812792179E-2</v>
      </c>
      <c r="X87" s="7">
        <f>'Expenditures 2002-03'!W87/'Expenditures 2002-03 per pupil'!C87</f>
        <v>0</v>
      </c>
      <c r="Y87" s="7">
        <f>'Expenditures 2002-03'!X87/'Expenditures 2002-03 per pupil'!C87</f>
        <v>0</v>
      </c>
      <c r="Z87" s="7">
        <f>'Expenditures 2002-03'!Y87/'Expenditures 2002-03 per pupil'!C87</f>
        <v>241.59800639806136</v>
      </c>
      <c r="AA87" s="7">
        <f>'Expenditures 2002-03'!Z87/'Expenditures 2002-03 per pupil'!C87</f>
        <v>81.081072672336433</v>
      </c>
    </row>
    <row r="88" spans="1:27" x14ac:dyDescent="0.25">
      <c r="A88" s="20" t="s">
        <v>183</v>
      </c>
      <c r="B88" s="21" t="s">
        <v>476</v>
      </c>
      <c r="C88" s="29">
        <v>519.43640000000005</v>
      </c>
      <c r="D88" s="7">
        <f>'Expenditures 2002-03'!C88/'Expenditures 2002-03 per pupil'!C88</f>
        <v>7452.1740293903158</v>
      </c>
      <c r="E88" s="7">
        <f>'Expenditures 2002-03'!D88/'Expenditures 2002-03 per pupil'!C88</f>
        <v>6646.0687198663773</v>
      </c>
      <c r="F88" s="7">
        <f>'Expenditures 2002-03'!E88/'Expenditures 2002-03 per pupil'!C88</f>
        <v>3569.59901154405</v>
      </c>
      <c r="G88" s="7">
        <f>'Expenditures 2002-03'!F88/'Expenditures 2002-03 per pupil'!C88</f>
        <v>148.3665757732804</v>
      </c>
      <c r="H88" s="7">
        <f>'Expenditures 2002-03'!G88/'Expenditures 2002-03 per pupil'!C88</f>
        <v>146.30907652986966</v>
      </c>
      <c r="I88" s="7">
        <f>'Expenditures 2002-03'!H88/'Expenditures 2002-03 per pupil'!C88</f>
        <v>571.11885112402592</v>
      </c>
      <c r="J88" s="7">
        <f>'Expenditures 2002-03'!I88/'Expenditures 2002-03 per pupil'!C88</f>
        <v>320.8669434795097</v>
      </c>
      <c r="K88" s="7">
        <f>'Expenditures 2002-03'!J88/'Expenditures 2002-03 per pupil'!C88</f>
        <v>5.7121718847581722</v>
      </c>
      <c r="L88" s="7">
        <f>'Expenditures 2002-03'!K88/'Expenditures 2002-03 per pupil'!C88</f>
        <v>1143.6634590875803</v>
      </c>
      <c r="M88" s="7">
        <f>'Expenditures 2002-03'!L88/'Expenditures 2002-03 per pupil'!C88</f>
        <v>192.79804033756585</v>
      </c>
      <c r="N88" s="7">
        <f>'Expenditures 2002-03'!M88/'Expenditures 2002-03 per pupil'!C88</f>
        <v>0</v>
      </c>
      <c r="O88" s="7">
        <f>'Expenditures 2002-03'!N88/'Expenditures 2002-03 per pupil'!C88</f>
        <v>0</v>
      </c>
      <c r="P88" s="7">
        <f>'Expenditures 2002-03'!O88/'Expenditures 2002-03 per pupil'!C88</f>
        <v>439.69067242880931</v>
      </c>
      <c r="Q88" s="7">
        <f>'Expenditures 2002-03'!P88/'Expenditures 2002-03 per pupil'!C88</f>
        <v>107.94391767692829</v>
      </c>
      <c r="R88" s="7">
        <f>'Expenditures 2002-03'!Q88/'Expenditures 2002-03 per pupil'!C88</f>
        <v>0</v>
      </c>
      <c r="S88" s="7">
        <f>'Expenditures 2002-03'!R88/'Expenditures 2002-03 per pupil'!C88</f>
        <v>0</v>
      </c>
      <c r="T88" s="7">
        <f>'Expenditures 2002-03'!S88/'Expenditures 2002-03 per pupil'!C88</f>
        <v>0</v>
      </c>
      <c r="U88" s="7">
        <f>'Expenditures 2002-03'!T88/'Expenditures 2002-03 per pupil'!C88</f>
        <v>0</v>
      </c>
      <c r="V88" s="7">
        <f>'Expenditures 2002-03'!U88/'Expenditures 2002-03 per pupil'!C88</f>
        <v>0</v>
      </c>
      <c r="W88" s="7">
        <f>'Expenditures 2002-03'!V88/'Expenditures 2002-03 per pupil'!C88</f>
        <v>0</v>
      </c>
      <c r="X88" s="7">
        <f>'Expenditures 2002-03'!W88/'Expenditures 2002-03 per pupil'!C88</f>
        <v>217.57083254080769</v>
      </c>
      <c r="Y88" s="7">
        <f>'Expenditures 2002-03'!X88/'Expenditures 2002-03 per pupil'!C88</f>
        <v>0</v>
      </c>
      <c r="Z88" s="7">
        <f>'Expenditures 2002-03'!Y88/'Expenditures 2002-03 per pupil'!C88</f>
        <v>588.53447698313005</v>
      </c>
      <c r="AA88" s="7">
        <f>'Expenditures 2002-03'!Z88/'Expenditures 2002-03 per pupil'!C88</f>
        <v>123.01053603482544</v>
      </c>
    </row>
    <row r="89" spans="1:27" x14ac:dyDescent="0.25">
      <c r="A89" s="20" t="s">
        <v>185</v>
      </c>
      <c r="B89" s="21" t="s">
        <v>477</v>
      </c>
      <c r="C89" s="29">
        <v>81664.582000000009</v>
      </c>
      <c r="D89" s="7">
        <f>'Expenditures 2002-03'!C89/'Expenditures 2002-03 per pupil'!C89</f>
        <v>8609.491581797356</v>
      </c>
      <c r="E89" s="7">
        <f>'Expenditures 2002-03'!D89/'Expenditures 2002-03 per pupil'!C89</f>
        <v>8414.8881824926248</v>
      </c>
      <c r="F89" s="7">
        <f>'Expenditures 2002-03'!E89/'Expenditures 2002-03 per pupil'!C89</f>
        <v>4498.3498093457447</v>
      </c>
      <c r="G89" s="7">
        <f>'Expenditures 2002-03'!F89/'Expenditures 2002-03 per pupil'!C89</f>
        <v>280.78167742290037</v>
      </c>
      <c r="H89" s="7">
        <f>'Expenditures 2002-03'!G89/'Expenditures 2002-03 per pupil'!C89</f>
        <v>673.6333556449232</v>
      </c>
      <c r="I89" s="7">
        <f>'Expenditures 2002-03'!H89/'Expenditures 2002-03 per pupil'!C89</f>
        <v>148.04368104155603</v>
      </c>
      <c r="J89" s="7">
        <f>'Expenditures 2002-03'!I89/'Expenditures 2002-03 per pupil'!C89</f>
        <v>555.74627737640276</v>
      </c>
      <c r="K89" s="7">
        <f>'Expenditures 2002-03'!J89/'Expenditures 2002-03 per pupil'!C89</f>
        <v>193.14057984157682</v>
      </c>
      <c r="L89" s="7">
        <f>'Expenditures 2002-03'!K89/'Expenditures 2002-03 per pupil'!C89</f>
        <v>798.36769825136673</v>
      </c>
      <c r="M89" s="7">
        <f>'Expenditures 2002-03'!L89/'Expenditures 2002-03 per pupil'!C89</f>
        <v>415.96083403696349</v>
      </c>
      <c r="N89" s="7">
        <f>'Expenditures 2002-03'!M89/'Expenditures 2002-03 per pupil'!C89</f>
        <v>381.66783477811714</v>
      </c>
      <c r="O89" s="7">
        <f>'Expenditures 2002-03'!N89/'Expenditures 2002-03 per pupil'!C89</f>
        <v>0.16502784524140462</v>
      </c>
      <c r="P89" s="7">
        <f>'Expenditures 2002-03'!O89/'Expenditures 2002-03 per pupil'!C89</f>
        <v>435.0355433154607</v>
      </c>
      <c r="Q89" s="7">
        <f>'Expenditures 2002-03'!P89/'Expenditures 2002-03 per pupil'!C89</f>
        <v>33.995869102715787</v>
      </c>
      <c r="R89" s="7">
        <f>'Expenditures 2002-03'!Q89/'Expenditures 2002-03 per pupil'!C89</f>
        <v>0</v>
      </c>
      <c r="S89" s="7">
        <f>'Expenditures 2002-03'!R89/'Expenditures 2002-03 per pupil'!C89</f>
        <v>0</v>
      </c>
      <c r="T89" s="7">
        <f>'Expenditures 2002-03'!S89/'Expenditures 2002-03 per pupil'!C89</f>
        <v>0</v>
      </c>
      <c r="U89" s="7">
        <f>'Expenditures 2002-03'!T89/'Expenditures 2002-03 per pupil'!C89</f>
        <v>6.6898139514140897</v>
      </c>
      <c r="V89" s="7">
        <f>'Expenditures 2002-03'!U89/'Expenditures 2002-03 per pupil'!C89</f>
        <v>0</v>
      </c>
      <c r="W89" s="7">
        <f>'Expenditures 2002-03'!V89/'Expenditures 2002-03 per pupil'!C89</f>
        <v>0</v>
      </c>
      <c r="X89" s="7">
        <f>'Expenditures 2002-03'!W89/'Expenditures 2002-03 per pupil'!C89</f>
        <v>61.067769011540392</v>
      </c>
      <c r="Y89" s="7">
        <f>'Expenditures 2002-03'!X89/'Expenditures 2002-03 per pupil'!C89</f>
        <v>0</v>
      </c>
      <c r="Z89" s="7">
        <f>'Expenditures 2002-03'!Y89/'Expenditures 2002-03 per pupil'!C89</f>
        <v>126.84579858622185</v>
      </c>
      <c r="AA89" s="7">
        <f>'Expenditures 2002-03'!Z89/'Expenditures 2002-03 per pupil'!C89</f>
        <v>0</v>
      </c>
    </row>
    <row r="90" spans="1:27" x14ac:dyDescent="0.25">
      <c r="A90" s="20" t="s">
        <v>187</v>
      </c>
      <c r="B90" s="21" t="s">
        <v>478</v>
      </c>
      <c r="C90" s="29">
        <v>421.03959999999989</v>
      </c>
      <c r="D90" s="7">
        <f>'Expenditures 2002-03'!C90/'Expenditures 2002-03 per pupil'!C90</f>
        <v>8999.9147111103121</v>
      </c>
      <c r="E90" s="7">
        <f>'Expenditures 2002-03'!D90/'Expenditures 2002-03 per pupil'!C90</f>
        <v>8668.6640401520453</v>
      </c>
      <c r="F90" s="7">
        <f>'Expenditures 2002-03'!E90/'Expenditures 2002-03 per pupil'!C90</f>
        <v>4908.640541174751</v>
      </c>
      <c r="G90" s="7">
        <f>'Expenditures 2002-03'!F90/'Expenditures 2002-03 per pupil'!C90</f>
        <v>99.174828210933157</v>
      </c>
      <c r="H90" s="7">
        <f>'Expenditures 2002-03'!G90/'Expenditures 2002-03 per pupil'!C90</f>
        <v>381.27017031177121</v>
      </c>
      <c r="I90" s="7">
        <f>'Expenditures 2002-03'!H90/'Expenditures 2002-03 per pupil'!C90</f>
        <v>967.53721027665824</v>
      </c>
      <c r="J90" s="7">
        <f>'Expenditures 2002-03'!I90/'Expenditures 2002-03 per pupil'!C90</f>
        <v>466.71666988093295</v>
      </c>
      <c r="K90" s="7">
        <f>'Expenditures 2002-03'!J90/'Expenditures 2002-03 per pupil'!C90</f>
        <v>1.1875367542625448</v>
      </c>
      <c r="L90" s="7">
        <f>'Expenditures 2002-03'!K90/'Expenditures 2002-03 per pupil'!C90</f>
        <v>796.19981113415486</v>
      </c>
      <c r="M90" s="7">
        <f>'Expenditures 2002-03'!L90/'Expenditures 2002-03 per pupil'!C90</f>
        <v>343.25289117698202</v>
      </c>
      <c r="N90" s="7">
        <f>'Expenditures 2002-03'!M90/'Expenditures 2002-03 per pupil'!C90</f>
        <v>0</v>
      </c>
      <c r="O90" s="7">
        <f>'Expenditures 2002-03'!N90/'Expenditures 2002-03 per pupil'!C90</f>
        <v>0</v>
      </c>
      <c r="P90" s="7">
        <f>'Expenditures 2002-03'!O90/'Expenditures 2002-03 per pupil'!C90</f>
        <v>521.26897327472295</v>
      </c>
      <c r="Q90" s="7">
        <f>'Expenditures 2002-03'!P90/'Expenditures 2002-03 per pupil'!C90</f>
        <v>183.41540795687629</v>
      </c>
      <c r="R90" s="7">
        <f>'Expenditures 2002-03'!Q90/'Expenditures 2002-03 per pupil'!C90</f>
        <v>0</v>
      </c>
      <c r="S90" s="7">
        <f>'Expenditures 2002-03'!R90/'Expenditures 2002-03 per pupil'!C90</f>
        <v>0</v>
      </c>
      <c r="T90" s="7">
        <f>'Expenditures 2002-03'!S90/'Expenditures 2002-03 per pupil'!C90</f>
        <v>0</v>
      </c>
      <c r="U90" s="7">
        <f>'Expenditures 2002-03'!T90/'Expenditures 2002-03 per pupil'!C90</f>
        <v>0</v>
      </c>
      <c r="V90" s="7">
        <f>'Expenditures 2002-03'!U90/'Expenditures 2002-03 per pupil'!C90</f>
        <v>0</v>
      </c>
      <c r="W90" s="7">
        <f>'Expenditures 2002-03'!V90/'Expenditures 2002-03 per pupil'!C90</f>
        <v>0</v>
      </c>
      <c r="X90" s="7">
        <f>'Expenditures 2002-03'!W90/'Expenditures 2002-03 per pupil'!C90</f>
        <v>16.183180869447913</v>
      </c>
      <c r="Y90" s="7">
        <f>'Expenditures 2002-03'!X90/'Expenditures 2002-03 per pupil'!C90</f>
        <v>0</v>
      </c>
      <c r="Z90" s="7">
        <f>'Expenditures 2002-03'!Y90/'Expenditures 2002-03 per pupil'!C90</f>
        <v>315.06749008881837</v>
      </c>
      <c r="AA90" s="7">
        <f>'Expenditures 2002-03'!Z90/'Expenditures 2002-03 per pupil'!C90</f>
        <v>30.284562307203416</v>
      </c>
    </row>
    <row r="91" spans="1:27" x14ac:dyDescent="0.25">
      <c r="A91" s="20" t="s">
        <v>189</v>
      </c>
      <c r="B91" s="21" t="s">
        <v>479</v>
      </c>
      <c r="C91" s="29">
        <v>6023.3236999999999</v>
      </c>
      <c r="D91" s="7">
        <f>'Expenditures 2002-03'!C91/'Expenditures 2002-03 per pupil'!C91</f>
        <v>7148.4426995016056</v>
      </c>
      <c r="E91" s="7">
        <f>'Expenditures 2002-03'!D91/'Expenditures 2002-03 per pupil'!C91</f>
        <v>6567.3879008030062</v>
      </c>
      <c r="F91" s="7">
        <f>'Expenditures 2002-03'!E91/'Expenditures 2002-03 per pupil'!C91</f>
        <v>3889.4477064216226</v>
      </c>
      <c r="G91" s="7">
        <f>'Expenditures 2002-03'!F91/'Expenditures 2002-03 per pupil'!C91</f>
        <v>254.63485384323607</v>
      </c>
      <c r="H91" s="7">
        <f>'Expenditures 2002-03'!G91/'Expenditures 2002-03 per pupil'!C91</f>
        <v>303.36674749856132</v>
      </c>
      <c r="I91" s="7">
        <f>'Expenditures 2002-03'!H91/'Expenditures 2002-03 per pupil'!C91</f>
        <v>42.209388480981026</v>
      </c>
      <c r="J91" s="7">
        <f>'Expenditures 2002-03'!I91/'Expenditures 2002-03 per pupil'!C91</f>
        <v>345.62353007858434</v>
      </c>
      <c r="K91" s="7">
        <f>'Expenditures 2002-03'!J91/'Expenditures 2002-03 per pupil'!C91</f>
        <v>147.92729967343445</v>
      </c>
      <c r="L91" s="7">
        <f>'Expenditures 2002-03'!K91/'Expenditures 2002-03 per pupil'!C91</f>
        <v>537.88427475680908</v>
      </c>
      <c r="M91" s="7">
        <f>'Expenditures 2002-03'!L91/'Expenditures 2002-03 per pupil'!C91</f>
        <v>497.75904124163213</v>
      </c>
      <c r="N91" s="7">
        <f>'Expenditures 2002-03'!M91/'Expenditures 2002-03 per pupil'!C91</f>
        <v>129.00803255850255</v>
      </c>
      <c r="O91" s="7">
        <f>'Expenditures 2002-03'!N91/'Expenditures 2002-03 per pupil'!C91</f>
        <v>0</v>
      </c>
      <c r="P91" s="7">
        <f>'Expenditures 2002-03'!O91/'Expenditures 2002-03 per pupil'!C91</f>
        <v>326.25015985775428</v>
      </c>
      <c r="Q91" s="7">
        <f>'Expenditures 2002-03'!P91/'Expenditures 2002-03 per pupil'!C91</f>
        <v>93.276866391889257</v>
      </c>
      <c r="R91" s="7">
        <f>'Expenditures 2002-03'!Q91/'Expenditures 2002-03 per pupil'!C91</f>
        <v>0</v>
      </c>
      <c r="S91" s="7">
        <f>'Expenditures 2002-03'!R91/'Expenditures 2002-03 per pupil'!C91</f>
        <v>0.13629020137171111</v>
      </c>
      <c r="T91" s="7">
        <f>'Expenditures 2002-03'!S91/'Expenditures 2002-03 per pupil'!C91</f>
        <v>0.81931509010548442</v>
      </c>
      <c r="U91" s="7">
        <f>'Expenditures 2002-03'!T91/'Expenditures 2002-03 per pupil'!C91</f>
        <v>0</v>
      </c>
      <c r="V91" s="7">
        <f>'Expenditures 2002-03'!U91/'Expenditures 2002-03 per pupil'!C91</f>
        <v>0</v>
      </c>
      <c r="W91" s="7">
        <f>'Expenditures 2002-03'!V91/'Expenditures 2002-03 per pupil'!C91</f>
        <v>138.99053607230175</v>
      </c>
      <c r="X91" s="7">
        <f>'Expenditures 2002-03'!W91/'Expenditures 2002-03 per pupil'!C91</f>
        <v>26.199840463496923</v>
      </c>
      <c r="Y91" s="7">
        <f>'Expenditures 2002-03'!X91/'Expenditures 2002-03 per pupil'!C91</f>
        <v>0</v>
      </c>
      <c r="Z91" s="7">
        <f>'Expenditures 2002-03'!Y91/'Expenditures 2002-03 per pupil'!C91</f>
        <v>414.90881687132304</v>
      </c>
      <c r="AA91" s="7">
        <f>'Expenditures 2002-03'!Z91/'Expenditures 2002-03 per pupil'!C91</f>
        <v>20.494482141147419</v>
      </c>
    </row>
    <row r="92" spans="1:27" x14ac:dyDescent="0.25">
      <c r="A92" s="20" t="s">
        <v>191</v>
      </c>
      <c r="B92" s="21" t="s">
        <v>480</v>
      </c>
      <c r="C92" s="29">
        <v>3321.9548</v>
      </c>
      <c r="D92" s="7">
        <f>'Expenditures 2002-03'!C92/'Expenditures 2002-03 per pupil'!C92</f>
        <v>7235.3816523933438</v>
      </c>
      <c r="E92" s="7">
        <f>'Expenditures 2002-03'!D92/'Expenditures 2002-03 per pupil'!C92</f>
        <v>6914.7562483390802</v>
      </c>
      <c r="F92" s="7">
        <f>'Expenditures 2002-03'!E92/'Expenditures 2002-03 per pupil'!C92</f>
        <v>4242.5026824567267</v>
      </c>
      <c r="G92" s="7">
        <f>'Expenditures 2002-03'!F92/'Expenditures 2002-03 per pupil'!C92</f>
        <v>118.58617402018835</v>
      </c>
      <c r="H92" s="7">
        <f>'Expenditures 2002-03'!G92/'Expenditures 2002-03 per pupil'!C92</f>
        <v>123.62398488986062</v>
      </c>
      <c r="I92" s="7">
        <f>'Expenditures 2002-03'!H92/'Expenditures 2002-03 per pupil'!C92</f>
        <v>134.91749797438544</v>
      </c>
      <c r="J92" s="7">
        <f>'Expenditures 2002-03'!I92/'Expenditures 2002-03 per pupil'!C92</f>
        <v>262.07674469261292</v>
      </c>
      <c r="K92" s="7">
        <f>'Expenditures 2002-03'!J92/'Expenditures 2002-03 per pupil'!C92</f>
        <v>61.526713126861324</v>
      </c>
      <c r="L92" s="7">
        <f>'Expenditures 2002-03'!K92/'Expenditures 2002-03 per pupil'!C92</f>
        <v>615.32160521871037</v>
      </c>
      <c r="M92" s="7">
        <f>'Expenditures 2002-03'!L92/'Expenditures 2002-03 per pupil'!C92</f>
        <v>502.64042725686699</v>
      </c>
      <c r="N92" s="7">
        <f>'Expenditures 2002-03'!M92/'Expenditures 2002-03 per pupil'!C92</f>
        <v>182.54390156061123</v>
      </c>
      <c r="O92" s="7">
        <f>'Expenditures 2002-03'!N92/'Expenditures 2002-03 per pupil'!C92</f>
        <v>0</v>
      </c>
      <c r="P92" s="7">
        <f>'Expenditures 2002-03'!O92/'Expenditures 2002-03 per pupil'!C92</f>
        <v>447.80616521332564</v>
      </c>
      <c r="Q92" s="7">
        <f>'Expenditures 2002-03'!P92/'Expenditures 2002-03 per pupil'!C92</f>
        <v>223.21035192893052</v>
      </c>
      <c r="R92" s="7">
        <f>'Expenditures 2002-03'!Q92/'Expenditures 2002-03 per pupil'!C92</f>
        <v>0</v>
      </c>
      <c r="S92" s="7">
        <f>'Expenditures 2002-03'!R92/'Expenditures 2002-03 per pupil'!C92</f>
        <v>0</v>
      </c>
      <c r="T92" s="7">
        <f>'Expenditures 2002-03'!S92/'Expenditures 2002-03 per pupil'!C92</f>
        <v>6.9236342408993651E-2</v>
      </c>
      <c r="U92" s="7">
        <f>'Expenditures 2002-03'!T92/'Expenditures 2002-03 per pupil'!C92</f>
        <v>0</v>
      </c>
      <c r="V92" s="7">
        <f>'Expenditures 2002-03'!U92/'Expenditures 2002-03 per pupil'!C92</f>
        <v>0</v>
      </c>
      <c r="W92" s="7">
        <f>'Expenditures 2002-03'!V92/'Expenditures 2002-03 per pupil'!C92</f>
        <v>0</v>
      </c>
      <c r="X92" s="7">
        <f>'Expenditures 2002-03'!W92/'Expenditures 2002-03 per pupil'!C92</f>
        <v>0</v>
      </c>
      <c r="Y92" s="7">
        <f>'Expenditures 2002-03'!X92/'Expenditures 2002-03 per pupil'!C92</f>
        <v>0</v>
      </c>
      <c r="Z92" s="7">
        <f>'Expenditures 2002-03'!Y92/'Expenditures 2002-03 per pupil'!C92</f>
        <v>320.55616771185453</v>
      </c>
      <c r="AA92" s="7">
        <f>'Expenditures 2002-03'!Z92/'Expenditures 2002-03 per pupil'!C92</f>
        <v>69.927658257120171</v>
      </c>
    </row>
    <row r="93" spans="1:27" x14ac:dyDescent="0.25">
      <c r="A93" s="20" t="s">
        <v>193</v>
      </c>
      <c r="B93" s="21" t="s">
        <v>481</v>
      </c>
      <c r="C93" s="29">
        <v>11268.563600000001</v>
      </c>
      <c r="D93" s="7">
        <f>'Expenditures 2002-03'!C93/'Expenditures 2002-03 per pupil'!C93</f>
        <v>6527.4427399069737</v>
      </c>
      <c r="E93" s="7">
        <f>'Expenditures 2002-03'!D93/'Expenditures 2002-03 per pupil'!C93</f>
        <v>5819.2423096409548</v>
      </c>
      <c r="F93" s="7">
        <f>'Expenditures 2002-03'!E93/'Expenditures 2002-03 per pupil'!C93</f>
        <v>3391.1192798343877</v>
      </c>
      <c r="G93" s="7">
        <f>'Expenditures 2002-03'!F93/'Expenditures 2002-03 per pupil'!C93</f>
        <v>317.35150698355199</v>
      </c>
      <c r="H93" s="7">
        <f>'Expenditures 2002-03'!G93/'Expenditures 2002-03 per pupil'!C93</f>
        <v>187.26311399617958</v>
      </c>
      <c r="I93" s="7">
        <f>'Expenditures 2002-03'!H93/'Expenditures 2002-03 per pupil'!C93</f>
        <v>173.29297231813996</v>
      </c>
      <c r="J93" s="7">
        <f>'Expenditures 2002-03'!I93/'Expenditures 2002-03 per pupil'!C93</f>
        <v>300.47345608450041</v>
      </c>
      <c r="K93" s="7">
        <f>'Expenditures 2002-03'!J93/'Expenditures 2002-03 per pupil'!C93</f>
        <v>36.414398016087866</v>
      </c>
      <c r="L93" s="7">
        <f>'Expenditures 2002-03'!K93/'Expenditures 2002-03 per pupil'!C93</f>
        <v>613.13249010725724</v>
      </c>
      <c r="M93" s="7">
        <f>'Expenditures 2002-03'!L93/'Expenditures 2002-03 per pupil'!C93</f>
        <v>415.32187207959663</v>
      </c>
      <c r="N93" s="7">
        <f>'Expenditures 2002-03'!M93/'Expenditures 2002-03 per pupil'!C93</f>
        <v>40.191358550791684</v>
      </c>
      <c r="O93" s="7">
        <f>'Expenditures 2002-03'!N93/'Expenditures 2002-03 per pupil'!C93</f>
        <v>0</v>
      </c>
      <c r="P93" s="7">
        <f>'Expenditures 2002-03'!O93/'Expenditures 2002-03 per pupil'!C93</f>
        <v>297.22037420989483</v>
      </c>
      <c r="Q93" s="7">
        <f>'Expenditures 2002-03'!P93/'Expenditures 2002-03 per pupil'!C93</f>
        <v>47.461487460566843</v>
      </c>
      <c r="R93" s="7">
        <f>'Expenditures 2002-03'!Q93/'Expenditures 2002-03 per pupil'!C93</f>
        <v>0</v>
      </c>
      <c r="S93" s="7">
        <f>'Expenditures 2002-03'!R93/'Expenditures 2002-03 per pupil'!C93</f>
        <v>0</v>
      </c>
      <c r="T93" s="7">
        <f>'Expenditures 2002-03'!S93/'Expenditures 2002-03 per pupil'!C93</f>
        <v>53.032053703810121</v>
      </c>
      <c r="U93" s="7">
        <f>'Expenditures 2002-03'!T93/'Expenditures 2002-03 per pupil'!C93</f>
        <v>0</v>
      </c>
      <c r="V93" s="7">
        <f>'Expenditures 2002-03'!U93/'Expenditures 2002-03 per pupil'!C93</f>
        <v>42.087646379348648</v>
      </c>
      <c r="W93" s="7">
        <f>'Expenditures 2002-03'!V93/'Expenditures 2002-03 per pupil'!C93</f>
        <v>0</v>
      </c>
      <c r="X93" s="7">
        <f>'Expenditures 2002-03'!W93/'Expenditures 2002-03 per pupil'!C93</f>
        <v>0</v>
      </c>
      <c r="Y93" s="7">
        <f>'Expenditures 2002-03'!X93/'Expenditures 2002-03 per pupil'!C93</f>
        <v>0</v>
      </c>
      <c r="Z93" s="7">
        <f>'Expenditures 2002-03'!Y93/'Expenditures 2002-03 per pupil'!C93</f>
        <v>613.08073018286018</v>
      </c>
      <c r="AA93" s="7">
        <f>'Expenditures 2002-03'!Z93/'Expenditures 2002-03 per pupil'!C93</f>
        <v>27.356015455243998</v>
      </c>
    </row>
    <row r="94" spans="1:27" x14ac:dyDescent="0.25">
      <c r="A94" s="20" t="s">
        <v>195</v>
      </c>
      <c r="B94" s="21" t="s">
        <v>482</v>
      </c>
      <c r="C94" s="29">
        <v>2459.4758000000002</v>
      </c>
      <c r="D94" s="7">
        <f>'Expenditures 2002-03'!C94/'Expenditures 2002-03 per pupil'!C94</f>
        <v>8598.0816034050822</v>
      </c>
      <c r="E94" s="7">
        <f>'Expenditures 2002-03'!D94/'Expenditures 2002-03 per pupil'!C94</f>
        <v>8331.7218937466259</v>
      </c>
      <c r="F94" s="7">
        <f>'Expenditures 2002-03'!E94/'Expenditures 2002-03 per pupil'!C94</f>
        <v>5434.937461063857</v>
      </c>
      <c r="G94" s="7">
        <f>'Expenditures 2002-03'!F94/'Expenditures 2002-03 per pupil'!C94</f>
        <v>154.44996450056553</v>
      </c>
      <c r="H94" s="7">
        <f>'Expenditures 2002-03'!G94/'Expenditures 2002-03 per pupil'!C94</f>
        <v>233.712574037118</v>
      </c>
      <c r="I94" s="7">
        <f>'Expenditures 2002-03'!H94/'Expenditures 2002-03 per pupil'!C94</f>
        <v>200.07528840088608</v>
      </c>
      <c r="J94" s="7">
        <f>'Expenditures 2002-03'!I94/'Expenditures 2002-03 per pupil'!C94</f>
        <v>316.75601768474405</v>
      </c>
      <c r="K94" s="7">
        <f>'Expenditures 2002-03'!J94/'Expenditures 2002-03 per pupil'!C94</f>
        <v>62.448916960272591</v>
      </c>
      <c r="L94" s="7">
        <f>'Expenditures 2002-03'!K94/'Expenditures 2002-03 per pupil'!C94</f>
        <v>627.35359705511223</v>
      </c>
      <c r="M94" s="7">
        <f>'Expenditures 2002-03'!L94/'Expenditures 2002-03 per pupil'!C94</f>
        <v>585.76447875600161</v>
      </c>
      <c r="N94" s="7">
        <f>'Expenditures 2002-03'!M94/'Expenditures 2002-03 per pupil'!C94</f>
        <v>34.080245880036706</v>
      </c>
      <c r="O94" s="7">
        <f>'Expenditures 2002-03'!N94/'Expenditures 2002-03 per pupil'!C94</f>
        <v>0</v>
      </c>
      <c r="P94" s="7">
        <f>'Expenditures 2002-03'!O94/'Expenditures 2002-03 per pupil'!C94</f>
        <v>494.99134734320211</v>
      </c>
      <c r="Q94" s="7">
        <f>'Expenditures 2002-03'!P94/'Expenditures 2002-03 per pupil'!C94</f>
        <v>187.15200206483024</v>
      </c>
      <c r="R94" s="7">
        <f>'Expenditures 2002-03'!Q94/'Expenditures 2002-03 per pupil'!C94</f>
        <v>0</v>
      </c>
      <c r="S94" s="7">
        <f>'Expenditures 2002-03'!R94/'Expenditures 2002-03 per pupil'!C94</f>
        <v>0</v>
      </c>
      <c r="T94" s="7">
        <f>'Expenditures 2002-03'!S94/'Expenditures 2002-03 per pupil'!C94</f>
        <v>78.986420602308826</v>
      </c>
      <c r="U94" s="7">
        <f>'Expenditures 2002-03'!T94/'Expenditures 2002-03 per pupil'!C94</f>
        <v>0</v>
      </c>
      <c r="V94" s="7">
        <f>'Expenditures 2002-03'!U94/'Expenditures 2002-03 per pupil'!C94</f>
        <v>0</v>
      </c>
      <c r="W94" s="7">
        <f>'Expenditures 2002-03'!V94/'Expenditures 2002-03 per pupil'!C94</f>
        <v>0</v>
      </c>
      <c r="X94" s="7">
        <f>'Expenditures 2002-03'!W94/'Expenditures 2002-03 per pupil'!C94</f>
        <v>0.40329732051032985</v>
      </c>
      <c r="Y94" s="7">
        <f>'Expenditures 2002-03'!X94/'Expenditures 2002-03 per pupil'!C94</f>
        <v>0</v>
      </c>
      <c r="Z94" s="7">
        <f>'Expenditures 2002-03'!Y94/'Expenditures 2002-03 per pupil'!C94</f>
        <v>186.96999173563731</v>
      </c>
      <c r="AA94" s="7">
        <f>'Expenditures 2002-03'!Z94/'Expenditures 2002-03 per pupil'!C94</f>
        <v>110.17667260641474</v>
      </c>
    </row>
    <row r="95" spans="1:27" x14ac:dyDescent="0.25">
      <c r="A95" s="20" t="s">
        <v>197</v>
      </c>
      <c r="B95" s="21" t="s">
        <v>483</v>
      </c>
      <c r="C95" s="29">
        <v>4229.1436999999996</v>
      </c>
      <c r="D95" s="7">
        <f>'Expenditures 2002-03'!C95/'Expenditures 2002-03 per pupil'!C95</f>
        <v>7522.2156437956937</v>
      </c>
      <c r="E95" s="7">
        <f>'Expenditures 2002-03'!D95/'Expenditures 2002-03 per pupil'!C95</f>
        <v>7241.478990179502</v>
      </c>
      <c r="F95" s="7">
        <f>'Expenditures 2002-03'!E95/'Expenditures 2002-03 per pupil'!C95</f>
        <v>4266.7734534534738</v>
      </c>
      <c r="G95" s="7">
        <f>'Expenditures 2002-03'!F95/'Expenditures 2002-03 per pupil'!C95</f>
        <v>268.17057788790675</v>
      </c>
      <c r="H95" s="7">
        <f>'Expenditures 2002-03'!G95/'Expenditures 2002-03 per pupil'!C95</f>
        <v>199.56756494228372</v>
      </c>
      <c r="I95" s="7">
        <f>'Expenditures 2002-03'!H95/'Expenditures 2002-03 per pupil'!C95</f>
        <v>240.85428215645641</v>
      </c>
      <c r="J95" s="7">
        <f>'Expenditures 2002-03'!I95/'Expenditures 2002-03 per pupil'!C95</f>
        <v>274.40024324545891</v>
      </c>
      <c r="K95" s="7">
        <f>'Expenditures 2002-03'!J95/'Expenditures 2002-03 per pupil'!C95</f>
        <v>75.509318824990515</v>
      </c>
      <c r="L95" s="7">
        <f>'Expenditures 2002-03'!K95/'Expenditures 2002-03 per pupil'!C95</f>
        <v>741.54597537085351</v>
      </c>
      <c r="M95" s="7">
        <f>'Expenditures 2002-03'!L95/'Expenditures 2002-03 per pupil'!C95</f>
        <v>412.26488236850406</v>
      </c>
      <c r="N95" s="7">
        <f>'Expenditures 2002-03'!M95/'Expenditures 2002-03 per pupil'!C95</f>
        <v>59.942654585135053</v>
      </c>
      <c r="O95" s="7">
        <f>'Expenditures 2002-03'!N95/'Expenditures 2002-03 per pupil'!C95</f>
        <v>0</v>
      </c>
      <c r="P95" s="7">
        <f>'Expenditures 2002-03'!O95/'Expenditures 2002-03 per pupil'!C95</f>
        <v>517.45901185622995</v>
      </c>
      <c r="Q95" s="7">
        <f>'Expenditures 2002-03'!P95/'Expenditures 2002-03 per pupil'!C95</f>
        <v>184.99102548820937</v>
      </c>
      <c r="R95" s="7">
        <f>'Expenditures 2002-03'!Q95/'Expenditures 2002-03 per pupil'!C95</f>
        <v>0</v>
      </c>
      <c r="S95" s="7">
        <f>'Expenditures 2002-03'!R95/'Expenditures 2002-03 per pupil'!C95</f>
        <v>0</v>
      </c>
      <c r="T95" s="7">
        <f>'Expenditures 2002-03'!S95/'Expenditures 2002-03 per pupil'!C95</f>
        <v>0</v>
      </c>
      <c r="U95" s="7">
        <f>'Expenditures 2002-03'!T95/'Expenditures 2002-03 per pupil'!C95</f>
        <v>0.78077271292531403</v>
      </c>
      <c r="V95" s="7">
        <f>'Expenditures 2002-03'!U95/'Expenditures 2002-03 per pupil'!C95</f>
        <v>0</v>
      </c>
      <c r="W95" s="7">
        <f>'Expenditures 2002-03'!V95/'Expenditures 2002-03 per pupil'!C95</f>
        <v>0</v>
      </c>
      <c r="X95" s="7">
        <f>'Expenditures 2002-03'!W95/'Expenditures 2002-03 per pupil'!C95</f>
        <v>11.971186980475505</v>
      </c>
      <c r="Y95" s="7">
        <f>'Expenditures 2002-03'!X95/'Expenditures 2002-03 per pupil'!C95</f>
        <v>0</v>
      </c>
      <c r="Z95" s="7">
        <f>'Expenditures 2002-03'!Y95/'Expenditures 2002-03 per pupil'!C95</f>
        <v>267.98469392279105</v>
      </c>
      <c r="AA95" s="7">
        <f>'Expenditures 2002-03'!Z95/'Expenditures 2002-03 per pupil'!C95</f>
        <v>499.5958448988149</v>
      </c>
    </row>
    <row r="96" spans="1:27" x14ac:dyDescent="0.25">
      <c r="A96" s="20" t="s">
        <v>199</v>
      </c>
      <c r="B96" s="21" t="s">
        <v>484</v>
      </c>
      <c r="C96" s="29">
        <v>2197.8380999999999</v>
      </c>
      <c r="D96" s="7">
        <f>'Expenditures 2002-03'!C96/'Expenditures 2002-03 per pupil'!C96</f>
        <v>6517.4314750481399</v>
      </c>
      <c r="E96" s="7">
        <f>'Expenditures 2002-03'!D96/'Expenditures 2002-03 per pupil'!C96</f>
        <v>6198.4924276269485</v>
      </c>
      <c r="F96" s="7">
        <f>'Expenditures 2002-03'!E96/'Expenditures 2002-03 per pupil'!C96</f>
        <v>3760.1203382542149</v>
      </c>
      <c r="G96" s="7">
        <f>'Expenditures 2002-03'!F96/'Expenditures 2002-03 per pupil'!C96</f>
        <v>293.7208159236115</v>
      </c>
      <c r="H96" s="7">
        <f>'Expenditures 2002-03'!G96/'Expenditures 2002-03 per pupil'!C96</f>
        <v>241.3385817635976</v>
      </c>
      <c r="I96" s="7">
        <f>'Expenditures 2002-03'!H96/'Expenditures 2002-03 per pupil'!C96</f>
        <v>195.96465726934119</v>
      </c>
      <c r="J96" s="7">
        <f>'Expenditures 2002-03'!I96/'Expenditures 2002-03 per pupil'!C96</f>
        <v>304.70801284225621</v>
      </c>
      <c r="K96" s="7">
        <f>'Expenditures 2002-03'!J96/'Expenditures 2002-03 per pupil'!C96</f>
        <v>46.905702471897271</v>
      </c>
      <c r="L96" s="7">
        <f>'Expenditures 2002-03'!K96/'Expenditures 2002-03 per pupil'!C96</f>
        <v>478.81269780517505</v>
      </c>
      <c r="M96" s="7">
        <f>'Expenditures 2002-03'!L96/'Expenditures 2002-03 per pupil'!C96</f>
        <v>353.19018721169681</v>
      </c>
      <c r="N96" s="7">
        <f>'Expenditures 2002-03'!M96/'Expenditures 2002-03 per pupil'!C96</f>
        <v>56.544947510009955</v>
      </c>
      <c r="O96" s="7">
        <f>'Expenditures 2002-03'!N96/'Expenditures 2002-03 per pupil'!C96</f>
        <v>0</v>
      </c>
      <c r="P96" s="7">
        <f>'Expenditures 2002-03'!O96/'Expenditures 2002-03 per pupil'!C96</f>
        <v>395.86929992705103</v>
      </c>
      <c r="Q96" s="7">
        <f>'Expenditures 2002-03'!P96/'Expenditures 2002-03 per pupil'!C96</f>
        <v>71.317186648097518</v>
      </c>
      <c r="R96" s="7">
        <f>'Expenditures 2002-03'!Q96/'Expenditures 2002-03 per pupil'!C96</f>
        <v>0</v>
      </c>
      <c r="S96" s="7">
        <f>'Expenditures 2002-03'!R96/'Expenditures 2002-03 per pupil'!C96</f>
        <v>0</v>
      </c>
      <c r="T96" s="7">
        <f>'Expenditures 2002-03'!S96/'Expenditures 2002-03 per pupil'!C96</f>
        <v>0</v>
      </c>
      <c r="U96" s="7">
        <f>'Expenditures 2002-03'!T96/'Expenditures 2002-03 per pupil'!C96</f>
        <v>0</v>
      </c>
      <c r="V96" s="7">
        <f>'Expenditures 2002-03'!U96/'Expenditures 2002-03 per pupil'!C96</f>
        <v>0</v>
      </c>
      <c r="W96" s="7">
        <f>'Expenditures 2002-03'!V96/'Expenditures 2002-03 per pupil'!C96</f>
        <v>9.4987205836499076</v>
      </c>
      <c r="X96" s="7">
        <f>'Expenditures 2002-03'!W96/'Expenditures 2002-03 per pupil'!C96</f>
        <v>0</v>
      </c>
      <c r="Y96" s="7">
        <f>'Expenditures 2002-03'!X96/'Expenditures 2002-03 per pupil'!C96</f>
        <v>0</v>
      </c>
      <c r="Z96" s="7">
        <f>'Expenditures 2002-03'!Y96/'Expenditures 2002-03 per pupil'!C96</f>
        <v>309.44032683754097</v>
      </c>
      <c r="AA96" s="7">
        <f>'Expenditures 2002-03'!Z96/'Expenditures 2002-03 per pupil'!C96</f>
        <v>8.0124191131275779</v>
      </c>
    </row>
    <row r="97" spans="1:27" x14ac:dyDescent="0.25">
      <c r="A97" s="20" t="s">
        <v>201</v>
      </c>
      <c r="B97" s="21" t="s">
        <v>485</v>
      </c>
      <c r="C97" s="29">
        <v>7771.2631000000001</v>
      </c>
      <c r="D97" s="7">
        <f>'Expenditures 2002-03'!C97/'Expenditures 2002-03 per pupil'!C97</f>
        <v>7094.6226862400272</v>
      </c>
      <c r="E97" s="7">
        <f>'Expenditures 2002-03'!D97/'Expenditures 2002-03 per pupil'!C97</f>
        <v>6240.5082540571821</v>
      </c>
      <c r="F97" s="7">
        <f>'Expenditures 2002-03'!E97/'Expenditures 2002-03 per pupil'!C97</f>
        <v>3635.4322104987027</v>
      </c>
      <c r="G97" s="7">
        <f>'Expenditures 2002-03'!F97/'Expenditures 2002-03 per pupil'!C97</f>
        <v>297.61857502932821</v>
      </c>
      <c r="H97" s="7">
        <f>'Expenditures 2002-03'!G97/'Expenditures 2002-03 per pupil'!C97</f>
        <v>304.98525780191386</v>
      </c>
      <c r="I97" s="7">
        <f>'Expenditures 2002-03'!H97/'Expenditures 2002-03 per pupil'!C97</f>
        <v>200.81405042122432</v>
      </c>
      <c r="J97" s="7">
        <f>'Expenditures 2002-03'!I97/'Expenditures 2002-03 per pupil'!C97</f>
        <v>221.58387096687025</v>
      </c>
      <c r="K97" s="7">
        <f>'Expenditures 2002-03'!J97/'Expenditures 2002-03 per pupil'!C97</f>
        <v>58.151231554623344</v>
      </c>
      <c r="L97" s="7">
        <f>'Expenditures 2002-03'!K97/'Expenditures 2002-03 per pupil'!C97</f>
        <v>609.64431766568293</v>
      </c>
      <c r="M97" s="7">
        <f>'Expenditures 2002-03'!L97/'Expenditures 2002-03 per pupil'!C97</f>
        <v>329.36863635462299</v>
      </c>
      <c r="N97" s="7">
        <f>'Expenditures 2002-03'!M97/'Expenditures 2002-03 per pupil'!C97</f>
        <v>57.427764863603706</v>
      </c>
      <c r="O97" s="7">
        <f>'Expenditures 2002-03'!N97/'Expenditures 2002-03 per pupil'!C97</f>
        <v>0</v>
      </c>
      <c r="P97" s="7">
        <f>'Expenditures 2002-03'!O97/'Expenditures 2002-03 per pupil'!C97</f>
        <v>399.53830414003096</v>
      </c>
      <c r="Q97" s="7">
        <f>'Expenditures 2002-03'!P97/'Expenditures 2002-03 per pupil'!C97</f>
        <v>125.94403476057836</v>
      </c>
      <c r="R97" s="7">
        <f>'Expenditures 2002-03'!Q97/'Expenditures 2002-03 per pupil'!C97</f>
        <v>0</v>
      </c>
      <c r="S97" s="7">
        <f>'Expenditures 2002-03'!R97/'Expenditures 2002-03 per pupil'!C97</f>
        <v>0</v>
      </c>
      <c r="T97" s="7">
        <f>'Expenditures 2002-03'!S97/'Expenditures 2002-03 per pupil'!C97</f>
        <v>0</v>
      </c>
      <c r="U97" s="7">
        <f>'Expenditures 2002-03'!T97/'Expenditures 2002-03 per pupil'!C97</f>
        <v>0</v>
      </c>
      <c r="V97" s="7">
        <f>'Expenditures 2002-03'!U97/'Expenditures 2002-03 per pupil'!C97</f>
        <v>0</v>
      </c>
      <c r="W97" s="7">
        <f>'Expenditures 2002-03'!V97/'Expenditures 2002-03 per pupil'!C97</f>
        <v>0</v>
      </c>
      <c r="X97" s="7">
        <f>'Expenditures 2002-03'!W97/'Expenditures 2002-03 per pupil'!C97</f>
        <v>0</v>
      </c>
      <c r="Y97" s="7">
        <f>'Expenditures 2002-03'!X97/'Expenditures 2002-03 per pupil'!C97</f>
        <v>0</v>
      </c>
      <c r="Z97" s="7">
        <f>'Expenditures 2002-03'!Y97/'Expenditures 2002-03 per pupil'!C97</f>
        <v>854.11443218284546</v>
      </c>
      <c r="AA97" s="7">
        <f>'Expenditures 2002-03'!Z97/'Expenditures 2002-03 per pupil'!C97</f>
        <v>340.68500267350362</v>
      </c>
    </row>
    <row r="98" spans="1:27" x14ac:dyDescent="0.25">
      <c r="A98" s="20" t="s">
        <v>203</v>
      </c>
      <c r="B98" s="21" t="s">
        <v>486</v>
      </c>
      <c r="C98" s="29">
        <v>2342.8692999999998</v>
      </c>
      <c r="D98" s="7">
        <f>'Expenditures 2002-03'!C98/'Expenditures 2002-03 per pupil'!C98</f>
        <v>7160.5509321412001</v>
      </c>
      <c r="E98" s="7">
        <f>'Expenditures 2002-03'!D98/'Expenditures 2002-03 per pupil'!C98</f>
        <v>7159.4162465656964</v>
      </c>
      <c r="F98" s="7">
        <f>'Expenditures 2002-03'!E98/'Expenditures 2002-03 per pupil'!C98</f>
        <v>4361.657378838845</v>
      </c>
      <c r="G98" s="7">
        <f>'Expenditures 2002-03'!F98/'Expenditures 2002-03 per pupil'!C98</f>
        <v>161.1495144009954</v>
      </c>
      <c r="H98" s="7">
        <f>'Expenditures 2002-03'!G98/'Expenditures 2002-03 per pupil'!C98</f>
        <v>327.7745327065407</v>
      </c>
      <c r="I98" s="7">
        <f>'Expenditures 2002-03'!H98/'Expenditures 2002-03 per pupil'!C98</f>
        <v>223.64367487337003</v>
      </c>
      <c r="J98" s="7">
        <f>'Expenditures 2002-03'!I98/'Expenditures 2002-03 per pupil'!C98</f>
        <v>255.71519930710608</v>
      </c>
      <c r="K98" s="7">
        <f>'Expenditures 2002-03'!J98/'Expenditures 2002-03 per pupil'!C98</f>
        <v>65.256755893297168</v>
      </c>
      <c r="L98" s="7">
        <f>'Expenditures 2002-03'!K98/'Expenditures 2002-03 per pupil'!C98</f>
        <v>784.01184393854157</v>
      </c>
      <c r="M98" s="7">
        <f>'Expenditures 2002-03'!L98/'Expenditures 2002-03 per pupil'!C98</f>
        <v>404.17813746588428</v>
      </c>
      <c r="N98" s="7">
        <f>'Expenditures 2002-03'!M98/'Expenditures 2002-03 per pupil'!C98</f>
        <v>0</v>
      </c>
      <c r="O98" s="7">
        <f>'Expenditures 2002-03'!N98/'Expenditures 2002-03 per pupil'!C98</f>
        <v>0</v>
      </c>
      <c r="P98" s="7">
        <f>'Expenditures 2002-03'!O98/'Expenditures 2002-03 per pupil'!C98</f>
        <v>411.43741991924179</v>
      </c>
      <c r="Q98" s="7">
        <f>'Expenditures 2002-03'!P98/'Expenditures 2002-03 per pupil'!C98</f>
        <v>164.59178922187422</v>
      </c>
      <c r="R98" s="7">
        <f>'Expenditures 2002-03'!Q98/'Expenditures 2002-03 per pupil'!C98</f>
        <v>0</v>
      </c>
      <c r="S98" s="7">
        <f>'Expenditures 2002-03'!R98/'Expenditures 2002-03 per pupil'!C98</f>
        <v>0</v>
      </c>
      <c r="T98" s="7">
        <f>'Expenditures 2002-03'!S98/'Expenditures 2002-03 per pupil'!C98</f>
        <v>1.1346855755035077</v>
      </c>
      <c r="U98" s="7">
        <f>'Expenditures 2002-03'!T98/'Expenditures 2002-03 per pupil'!C98</f>
        <v>0</v>
      </c>
      <c r="V98" s="7">
        <f>'Expenditures 2002-03'!U98/'Expenditures 2002-03 per pupil'!C98</f>
        <v>0</v>
      </c>
      <c r="W98" s="7">
        <f>'Expenditures 2002-03'!V98/'Expenditures 2002-03 per pupil'!C98</f>
        <v>0</v>
      </c>
      <c r="X98" s="7">
        <f>'Expenditures 2002-03'!W98/'Expenditures 2002-03 per pupil'!C98</f>
        <v>0</v>
      </c>
      <c r="Y98" s="7">
        <f>'Expenditures 2002-03'!X98/'Expenditures 2002-03 per pupil'!C98</f>
        <v>0</v>
      </c>
      <c r="Z98" s="7">
        <f>'Expenditures 2002-03'!Y98/'Expenditures 2002-03 per pupil'!C98</f>
        <v>0</v>
      </c>
      <c r="AA98" s="7">
        <f>'Expenditures 2002-03'!Z98/'Expenditures 2002-03 per pupil'!C98</f>
        <v>484.44672095024686</v>
      </c>
    </row>
    <row r="99" spans="1:27" x14ac:dyDescent="0.25">
      <c r="A99" s="20" t="s">
        <v>205</v>
      </c>
      <c r="B99" s="21" t="s">
        <v>487</v>
      </c>
      <c r="C99" s="29">
        <v>1161.3444</v>
      </c>
      <c r="D99" s="7">
        <f>'Expenditures 2002-03'!C99/'Expenditures 2002-03 per pupil'!C99</f>
        <v>8204.0468701618574</v>
      </c>
      <c r="E99" s="7">
        <f>'Expenditures 2002-03'!D99/'Expenditures 2002-03 per pupil'!C99</f>
        <v>8007.4109368418185</v>
      </c>
      <c r="F99" s="7">
        <f>'Expenditures 2002-03'!E99/'Expenditures 2002-03 per pupil'!C99</f>
        <v>4184.9773848308905</v>
      </c>
      <c r="G99" s="7">
        <f>'Expenditures 2002-03'!F99/'Expenditures 2002-03 per pupil'!C99</f>
        <v>417.76639212278457</v>
      </c>
      <c r="H99" s="7">
        <f>'Expenditures 2002-03'!G99/'Expenditures 2002-03 per pupil'!C99</f>
        <v>668.363587924478</v>
      </c>
      <c r="I99" s="7">
        <f>'Expenditures 2002-03'!H99/'Expenditures 2002-03 per pupil'!C99</f>
        <v>276.69367502008885</v>
      </c>
      <c r="J99" s="7">
        <f>'Expenditures 2002-03'!I99/'Expenditures 2002-03 per pupil'!C99</f>
        <v>427.72119106098069</v>
      </c>
      <c r="K99" s="7">
        <f>'Expenditures 2002-03'!J99/'Expenditures 2002-03 per pupil'!C99</f>
        <v>92.895509721319527</v>
      </c>
      <c r="L99" s="7">
        <f>'Expenditures 2002-03'!K99/'Expenditures 2002-03 per pupil'!C99</f>
        <v>603.58240845695741</v>
      </c>
      <c r="M99" s="7">
        <f>'Expenditures 2002-03'!L99/'Expenditures 2002-03 per pupil'!C99</f>
        <v>505.72984206924326</v>
      </c>
      <c r="N99" s="7">
        <f>'Expenditures 2002-03'!M99/'Expenditures 2002-03 per pupil'!C99</f>
        <v>124.43112482395405</v>
      </c>
      <c r="O99" s="7">
        <f>'Expenditures 2002-03'!N99/'Expenditures 2002-03 per pupil'!C99</f>
        <v>0</v>
      </c>
      <c r="P99" s="7">
        <f>'Expenditures 2002-03'!O99/'Expenditures 2002-03 per pupil'!C99</f>
        <v>544.04959459054521</v>
      </c>
      <c r="Q99" s="7">
        <f>'Expenditures 2002-03'!P99/'Expenditures 2002-03 per pupil'!C99</f>
        <v>161.20022622057678</v>
      </c>
      <c r="R99" s="7">
        <f>'Expenditures 2002-03'!Q99/'Expenditures 2002-03 per pupil'!C99</f>
        <v>0</v>
      </c>
      <c r="S99" s="7">
        <f>'Expenditures 2002-03'!R99/'Expenditures 2002-03 per pupil'!C99</f>
        <v>0</v>
      </c>
      <c r="T99" s="7">
        <f>'Expenditures 2002-03'!S99/'Expenditures 2002-03 per pupil'!C99</f>
        <v>0</v>
      </c>
      <c r="U99" s="7">
        <f>'Expenditures 2002-03'!T99/'Expenditures 2002-03 per pupil'!C99</f>
        <v>0</v>
      </c>
      <c r="V99" s="7">
        <f>'Expenditures 2002-03'!U99/'Expenditures 2002-03 per pupil'!C99</f>
        <v>0</v>
      </c>
      <c r="W99" s="7">
        <f>'Expenditures 2002-03'!V99/'Expenditures 2002-03 per pupil'!C99</f>
        <v>0</v>
      </c>
      <c r="X99" s="7">
        <f>'Expenditures 2002-03'!W99/'Expenditures 2002-03 per pupil'!C99</f>
        <v>7.9785031899236794</v>
      </c>
      <c r="Y99" s="7">
        <f>'Expenditures 2002-03'!X99/'Expenditures 2002-03 per pupil'!C99</f>
        <v>0</v>
      </c>
      <c r="Z99" s="7">
        <f>'Expenditures 2002-03'!Y99/'Expenditures 2002-03 per pupil'!C99</f>
        <v>188.65743013011473</v>
      </c>
      <c r="AA99" s="7">
        <f>'Expenditures 2002-03'!Z99/'Expenditures 2002-03 per pupil'!C99</f>
        <v>796.18436184821667</v>
      </c>
    </row>
    <row r="100" spans="1:27" x14ac:dyDescent="0.25">
      <c r="A100" s="20" t="s">
        <v>207</v>
      </c>
      <c r="B100" s="21" t="s">
        <v>488</v>
      </c>
      <c r="C100" s="29">
        <v>1941.0838000000003</v>
      </c>
      <c r="D100" s="7">
        <f>'Expenditures 2002-03'!C100/'Expenditures 2002-03 per pupil'!C100</f>
        <v>8296.5513699099429</v>
      </c>
      <c r="E100" s="7">
        <f>'Expenditures 2002-03'!D100/'Expenditures 2002-03 per pupil'!C100</f>
        <v>8002.5324512007146</v>
      </c>
      <c r="F100" s="7">
        <f>'Expenditures 2002-03'!E100/'Expenditures 2002-03 per pupil'!C100</f>
        <v>4459.969404721217</v>
      </c>
      <c r="G100" s="7">
        <f>'Expenditures 2002-03'!F100/'Expenditures 2002-03 per pupil'!C100</f>
        <v>358.67208309089995</v>
      </c>
      <c r="H100" s="7">
        <f>'Expenditures 2002-03'!G100/'Expenditures 2002-03 per pupil'!C100</f>
        <v>278.22331009099139</v>
      </c>
      <c r="I100" s="7">
        <f>'Expenditures 2002-03'!H100/'Expenditures 2002-03 per pupil'!C100</f>
        <v>250.356342163074</v>
      </c>
      <c r="J100" s="7">
        <f>'Expenditures 2002-03'!I100/'Expenditures 2002-03 per pupil'!C100</f>
        <v>423.09212513133122</v>
      </c>
      <c r="K100" s="7">
        <f>'Expenditures 2002-03'!J100/'Expenditures 2002-03 per pupil'!C100</f>
        <v>109.15830630290149</v>
      </c>
      <c r="L100" s="7">
        <f>'Expenditures 2002-03'!K100/'Expenditures 2002-03 per pupil'!C100</f>
        <v>661.62302214876024</v>
      </c>
      <c r="M100" s="7">
        <f>'Expenditures 2002-03'!L100/'Expenditures 2002-03 per pupil'!C100</f>
        <v>672.90141208741204</v>
      </c>
      <c r="N100" s="7">
        <f>'Expenditures 2002-03'!M100/'Expenditures 2002-03 per pupil'!C100</f>
        <v>122.49986837250404</v>
      </c>
      <c r="O100" s="7">
        <f>'Expenditures 2002-03'!N100/'Expenditures 2002-03 per pupil'!C100</f>
        <v>0</v>
      </c>
      <c r="P100" s="7">
        <f>'Expenditures 2002-03'!O100/'Expenditures 2002-03 per pupil'!C100</f>
        <v>487.23609975004678</v>
      </c>
      <c r="Q100" s="7">
        <f>'Expenditures 2002-03'!P100/'Expenditures 2002-03 per pupil'!C100</f>
        <v>178.80047734157586</v>
      </c>
      <c r="R100" s="7">
        <f>'Expenditures 2002-03'!Q100/'Expenditures 2002-03 per pupil'!C100</f>
        <v>0</v>
      </c>
      <c r="S100" s="7">
        <f>'Expenditures 2002-03'!R100/'Expenditures 2002-03 per pupil'!C100</f>
        <v>0</v>
      </c>
      <c r="T100" s="7">
        <f>'Expenditures 2002-03'!S100/'Expenditures 2002-03 per pupil'!C100</f>
        <v>0</v>
      </c>
      <c r="U100" s="7">
        <f>'Expenditures 2002-03'!T100/'Expenditures 2002-03 per pupil'!C100</f>
        <v>0</v>
      </c>
      <c r="V100" s="7">
        <f>'Expenditures 2002-03'!U100/'Expenditures 2002-03 per pupil'!C100</f>
        <v>0</v>
      </c>
      <c r="W100" s="7">
        <f>'Expenditures 2002-03'!V100/'Expenditures 2002-03 per pupil'!C100</f>
        <v>0</v>
      </c>
      <c r="X100" s="7">
        <f>'Expenditures 2002-03'!W100/'Expenditures 2002-03 per pupil'!C100</f>
        <v>0</v>
      </c>
      <c r="Y100" s="7">
        <f>'Expenditures 2002-03'!X100/'Expenditures 2002-03 per pupil'!C100</f>
        <v>0</v>
      </c>
      <c r="Z100" s="7">
        <f>'Expenditures 2002-03'!Y100/'Expenditures 2002-03 per pupil'!C100</f>
        <v>294.01891870922827</v>
      </c>
      <c r="AA100" s="7">
        <f>'Expenditures 2002-03'!Z100/'Expenditures 2002-03 per pupil'!C100</f>
        <v>142.02787123358607</v>
      </c>
    </row>
    <row r="101" spans="1:27" x14ac:dyDescent="0.25">
      <c r="A101" s="20" t="s">
        <v>209</v>
      </c>
      <c r="B101" s="21" t="s">
        <v>489</v>
      </c>
      <c r="C101" s="29">
        <v>3122.2628000000004</v>
      </c>
      <c r="D101" s="7">
        <f>'Expenditures 2002-03'!C101/'Expenditures 2002-03 per pupil'!C101</f>
        <v>8323.798787853475</v>
      </c>
      <c r="E101" s="7">
        <f>'Expenditures 2002-03'!D101/'Expenditures 2002-03 per pupil'!C101</f>
        <v>7623.9859405812986</v>
      </c>
      <c r="F101" s="7">
        <f>'Expenditures 2002-03'!E101/'Expenditures 2002-03 per pupil'!C101</f>
        <v>4154.4016217981389</v>
      </c>
      <c r="G101" s="7">
        <f>'Expenditures 2002-03'!F101/'Expenditures 2002-03 per pupil'!C101</f>
        <v>431.51394559099884</v>
      </c>
      <c r="H101" s="7">
        <f>'Expenditures 2002-03'!G101/'Expenditures 2002-03 per pupil'!C101</f>
        <v>404.83393966709008</v>
      </c>
      <c r="I101" s="7">
        <f>'Expenditures 2002-03'!H101/'Expenditures 2002-03 per pupil'!C101</f>
        <v>238.40462756690434</v>
      </c>
      <c r="J101" s="7">
        <f>'Expenditures 2002-03'!I101/'Expenditures 2002-03 per pupil'!C101</f>
        <v>333.44117285707017</v>
      </c>
      <c r="K101" s="7">
        <f>'Expenditures 2002-03'!J101/'Expenditures 2002-03 per pupil'!C101</f>
        <v>85.904456857379188</v>
      </c>
      <c r="L101" s="7">
        <f>'Expenditures 2002-03'!K101/'Expenditures 2002-03 per pupil'!C101</f>
        <v>734.32504464390365</v>
      </c>
      <c r="M101" s="7">
        <f>'Expenditures 2002-03'!L101/'Expenditures 2002-03 per pupil'!C101</f>
        <v>515.89716278847504</v>
      </c>
      <c r="N101" s="7">
        <f>'Expenditures 2002-03'!M101/'Expenditures 2002-03 per pupil'!C101</f>
        <v>143.01592422008804</v>
      </c>
      <c r="O101" s="7">
        <f>'Expenditures 2002-03'!N101/'Expenditures 2002-03 per pupil'!C101</f>
        <v>0</v>
      </c>
      <c r="P101" s="7">
        <f>'Expenditures 2002-03'!O101/'Expenditures 2002-03 per pupil'!C101</f>
        <v>423.57933803650349</v>
      </c>
      <c r="Q101" s="7">
        <f>'Expenditures 2002-03'!P101/'Expenditures 2002-03 per pupil'!C101</f>
        <v>158.66870655474611</v>
      </c>
      <c r="R101" s="7">
        <f>'Expenditures 2002-03'!Q101/'Expenditures 2002-03 per pupil'!C101</f>
        <v>0</v>
      </c>
      <c r="S101" s="7">
        <f>'Expenditures 2002-03'!R101/'Expenditures 2002-03 per pupil'!C101</f>
        <v>584.24476953061082</v>
      </c>
      <c r="T101" s="7">
        <f>'Expenditures 2002-03'!S101/'Expenditures 2002-03 per pupil'!C101</f>
        <v>0</v>
      </c>
      <c r="U101" s="7">
        <f>'Expenditures 2002-03'!T101/'Expenditures 2002-03 per pupil'!C101</f>
        <v>0</v>
      </c>
      <c r="V101" s="7">
        <f>'Expenditures 2002-03'!U101/'Expenditures 2002-03 per pupil'!C101</f>
        <v>0</v>
      </c>
      <c r="W101" s="7">
        <f>'Expenditures 2002-03'!V101/'Expenditures 2002-03 per pupil'!C101</f>
        <v>0</v>
      </c>
      <c r="X101" s="7">
        <f>'Expenditures 2002-03'!W101/'Expenditures 2002-03 per pupil'!C101</f>
        <v>2.4501460927632355</v>
      </c>
      <c r="Y101" s="7">
        <f>'Expenditures 2002-03'!X101/'Expenditures 2002-03 per pupil'!C101</f>
        <v>0</v>
      </c>
      <c r="Z101" s="7">
        <f>'Expenditures 2002-03'!Y101/'Expenditures 2002-03 per pupil'!C101</f>
        <v>113.11793164880289</v>
      </c>
      <c r="AA101" s="7">
        <f>'Expenditures 2002-03'!Z101/'Expenditures 2002-03 per pupil'!C101</f>
        <v>161.90309156551459</v>
      </c>
    </row>
    <row r="102" spans="1:27" x14ac:dyDescent="0.25">
      <c r="A102" s="20" t="s">
        <v>211</v>
      </c>
      <c r="B102" s="21" t="s">
        <v>490</v>
      </c>
      <c r="C102" s="29">
        <v>2195.5923000000003</v>
      </c>
      <c r="D102" s="7">
        <f>'Expenditures 2002-03'!C102/'Expenditures 2002-03 per pupil'!C102</f>
        <v>7725.3369990412148</v>
      </c>
      <c r="E102" s="7">
        <f>'Expenditures 2002-03'!D102/'Expenditures 2002-03 per pupil'!C102</f>
        <v>7042.2356600540088</v>
      </c>
      <c r="F102" s="7">
        <f>'Expenditures 2002-03'!E102/'Expenditures 2002-03 per pupil'!C102</f>
        <v>4062.974136865027</v>
      </c>
      <c r="G102" s="7">
        <f>'Expenditures 2002-03'!F102/'Expenditures 2002-03 per pupil'!C102</f>
        <v>260.22843585304975</v>
      </c>
      <c r="H102" s="7">
        <f>'Expenditures 2002-03'!G102/'Expenditures 2002-03 per pupil'!C102</f>
        <v>119.93222512212307</v>
      </c>
      <c r="I102" s="7">
        <f>'Expenditures 2002-03'!H102/'Expenditures 2002-03 per pupil'!C102</f>
        <v>371.53934270948207</v>
      </c>
      <c r="J102" s="7">
        <f>'Expenditures 2002-03'!I102/'Expenditures 2002-03 per pupil'!C102</f>
        <v>488.15286426355192</v>
      </c>
      <c r="K102" s="7">
        <f>'Expenditures 2002-03'!J102/'Expenditures 2002-03 per pupil'!C102</f>
        <v>46.022683719559403</v>
      </c>
      <c r="L102" s="7">
        <f>'Expenditures 2002-03'!K102/'Expenditures 2002-03 per pupil'!C102</f>
        <v>552.17348412089075</v>
      </c>
      <c r="M102" s="7">
        <f>'Expenditures 2002-03'!L102/'Expenditures 2002-03 per pupil'!C102</f>
        <v>533.08618817801459</v>
      </c>
      <c r="N102" s="7">
        <f>'Expenditures 2002-03'!M102/'Expenditures 2002-03 per pupil'!C102</f>
        <v>40.605639762901326</v>
      </c>
      <c r="O102" s="7">
        <f>'Expenditures 2002-03'!N102/'Expenditures 2002-03 per pupil'!C102</f>
        <v>0</v>
      </c>
      <c r="P102" s="7">
        <f>'Expenditures 2002-03'!O102/'Expenditures 2002-03 per pupil'!C102</f>
        <v>444.10505538755984</v>
      </c>
      <c r="Q102" s="7">
        <f>'Expenditures 2002-03'!P102/'Expenditures 2002-03 per pupil'!C102</f>
        <v>123.41560407184883</v>
      </c>
      <c r="R102" s="7">
        <f>'Expenditures 2002-03'!Q102/'Expenditures 2002-03 per pupil'!C102</f>
        <v>0</v>
      </c>
      <c r="S102" s="7">
        <f>'Expenditures 2002-03'!R102/'Expenditures 2002-03 per pupil'!C102</f>
        <v>105.18319817390505</v>
      </c>
      <c r="T102" s="7">
        <f>'Expenditures 2002-03'!S102/'Expenditures 2002-03 per pupil'!C102</f>
        <v>223.51386001854712</v>
      </c>
      <c r="U102" s="7">
        <f>'Expenditures 2002-03'!T102/'Expenditures 2002-03 per pupil'!C102</f>
        <v>0</v>
      </c>
      <c r="V102" s="7">
        <f>'Expenditures 2002-03'!U102/'Expenditures 2002-03 per pupil'!C102</f>
        <v>0</v>
      </c>
      <c r="W102" s="7">
        <f>'Expenditures 2002-03'!V102/'Expenditures 2002-03 per pupil'!C102</f>
        <v>0</v>
      </c>
      <c r="X102" s="7">
        <f>'Expenditures 2002-03'!W102/'Expenditures 2002-03 per pupil'!C102</f>
        <v>0</v>
      </c>
      <c r="Y102" s="7">
        <f>'Expenditures 2002-03'!X102/'Expenditures 2002-03 per pupil'!C102</f>
        <v>0</v>
      </c>
      <c r="Z102" s="7">
        <f>'Expenditures 2002-03'!Y102/'Expenditures 2002-03 per pupil'!C102</f>
        <v>354.40428079475407</v>
      </c>
      <c r="AA102" s="7">
        <f>'Expenditures 2002-03'!Z102/'Expenditures 2002-03 per pupil'!C102</f>
        <v>7.9778017075392356</v>
      </c>
    </row>
    <row r="103" spans="1:27" x14ac:dyDescent="0.25">
      <c r="A103" s="20" t="s">
        <v>213</v>
      </c>
      <c r="B103" s="21" t="s">
        <v>491</v>
      </c>
      <c r="C103" s="29">
        <v>3753.2217999999993</v>
      </c>
      <c r="D103" s="7">
        <f>'Expenditures 2002-03'!C103/'Expenditures 2002-03 per pupil'!C103</f>
        <v>7775.5610872770703</v>
      </c>
      <c r="E103" s="7">
        <f>'Expenditures 2002-03'!D103/'Expenditures 2002-03 per pupil'!C103</f>
        <v>7350.5568069544961</v>
      </c>
      <c r="F103" s="7">
        <f>'Expenditures 2002-03'!E103/'Expenditures 2002-03 per pupil'!C103</f>
        <v>4762.5972917454555</v>
      </c>
      <c r="G103" s="7">
        <f>'Expenditures 2002-03'!F103/'Expenditures 2002-03 per pupil'!C103</f>
        <v>128.30018465735228</v>
      </c>
      <c r="H103" s="7">
        <f>'Expenditures 2002-03'!G103/'Expenditures 2002-03 per pupil'!C103</f>
        <v>155.8269804358485</v>
      </c>
      <c r="I103" s="7">
        <f>'Expenditures 2002-03'!H103/'Expenditures 2002-03 per pupil'!C103</f>
        <v>146.01596953316215</v>
      </c>
      <c r="J103" s="7">
        <f>'Expenditures 2002-03'!I103/'Expenditures 2002-03 per pupil'!C103</f>
        <v>246.83372562740632</v>
      </c>
      <c r="K103" s="7">
        <f>'Expenditures 2002-03'!J103/'Expenditures 2002-03 per pupil'!C103</f>
        <v>22.59117486741658</v>
      </c>
      <c r="L103" s="7">
        <f>'Expenditures 2002-03'!K103/'Expenditures 2002-03 per pupil'!C103</f>
        <v>717.90442547253679</v>
      </c>
      <c r="M103" s="7">
        <f>'Expenditures 2002-03'!L103/'Expenditures 2002-03 per pupil'!C103</f>
        <v>533.50009050890628</v>
      </c>
      <c r="N103" s="7">
        <f>'Expenditures 2002-03'!M103/'Expenditures 2002-03 per pupil'!C103</f>
        <v>51.639524741117093</v>
      </c>
      <c r="O103" s="7">
        <f>'Expenditures 2002-03'!N103/'Expenditures 2002-03 per pupil'!C103</f>
        <v>0</v>
      </c>
      <c r="P103" s="7">
        <f>'Expenditures 2002-03'!O103/'Expenditures 2002-03 per pupil'!C103</f>
        <v>476.4723656885933</v>
      </c>
      <c r="Q103" s="7">
        <f>'Expenditures 2002-03'!P103/'Expenditures 2002-03 per pupil'!C103</f>
        <v>108.87507367670092</v>
      </c>
      <c r="R103" s="7">
        <f>'Expenditures 2002-03'!Q103/'Expenditures 2002-03 per pupil'!C103</f>
        <v>0</v>
      </c>
      <c r="S103" s="7">
        <f>'Expenditures 2002-03'!R103/'Expenditures 2002-03 per pupil'!C103</f>
        <v>0</v>
      </c>
      <c r="T103" s="7">
        <f>'Expenditures 2002-03'!S103/'Expenditures 2002-03 per pupil'!C103</f>
        <v>7.9340554826789091</v>
      </c>
      <c r="U103" s="7">
        <f>'Expenditures 2002-03'!T103/'Expenditures 2002-03 per pupil'!C103</f>
        <v>0</v>
      </c>
      <c r="V103" s="7">
        <f>'Expenditures 2002-03'!U103/'Expenditures 2002-03 per pupil'!C103</f>
        <v>0</v>
      </c>
      <c r="W103" s="7">
        <f>'Expenditures 2002-03'!V103/'Expenditures 2002-03 per pupil'!C103</f>
        <v>0</v>
      </c>
      <c r="X103" s="7">
        <f>'Expenditures 2002-03'!W103/'Expenditures 2002-03 per pupil'!C103</f>
        <v>4.3482642033039465</v>
      </c>
      <c r="Y103" s="7">
        <f>'Expenditures 2002-03'!X103/'Expenditures 2002-03 per pupil'!C103</f>
        <v>0</v>
      </c>
      <c r="Z103" s="7">
        <f>'Expenditures 2002-03'!Y103/'Expenditures 2002-03 per pupil'!C103</f>
        <v>412.72196063659237</v>
      </c>
      <c r="AA103" s="7">
        <f>'Expenditures 2002-03'!Z103/'Expenditures 2002-03 per pupil'!C103</f>
        <v>10.657510302215554</v>
      </c>
    </row>
    <row r="104" spans="1:27" x14ac:dyDescent="0.25">
      <c r="A104" s="20" t="s">
        <v>215</v>
      </c>
      <c r="B104" s="21" t="s">
        <v>492</v>
      </c>
      <c r="C104" s="29">
        <v>1260.0343</v>
      </c>
      <c r="D104" s="7">
        <f>'Expenditures 2002-03'!C104/'Expenditures 2002-03 per pupil'!C104</f>
        <v>6995.8560016977308</v>
      </c>
      <c r="E104" s="7">
        <f>'Expenditures 2002-03'!D104/'Expenditures 2002-03 per pupil'!C104</f>
        <v>6758.2073916559248</v>
      </c>
      <c r="F104" s="7">
        <f>'Expenditures 2002-03'!E104/'Expenditures 2002-03 per pupil'!C104</f>
        <v>3526.3909561827004</v>
      </c>
      <c r="G104" s="7">
        <f>'Expenditures 2002-03'!F104/'Expenditures 2002-03 per pupil'!C104</f>
        <v>154.60167235130027</v>
      </c>
      <c r="H104" s="7">
        <f>'Expenditures 2002-03'!G104/'Expenditures 2002-03 per pupil'!C104</f>
        <v>672.4096002783416</v>
      </c>
      <c r="I104" s="7">
        <f>'Expenditures 2002-03'!H104/'Expenditures 2002-03 per pupil'!C104</f>
        <v>367.75702851898552</v>
      </c>
      <c r="J104" s="7">
        <f>'Expenditures 2002-03'!I104/'Expenditures 2002-03 per pupil'!C104</f>
        <v>380.04570193049506</v>
      </c>
      <c r="K104" s="7">
        <f>'Expenditures 2002-03'!J104/'Expenditures 2002-03 per pupil'!C104</f>
        <v>51.237629007400827</v>
      </c>
      <c r="L104" s="7">
        <f>'Expenditures 2002-03'!K104/'Expenditures 2002-03 per pupil'!C104</f>
        <v>559.26202167671147</v>
      </c>
      <c r="M104" s="7">
        <f>'Expenditures 2002-03'!L104/'Expenditures 2002-03 per pupil'!C104</f>
        <v>526.04110062718132</v>
      </c>
      <c r="N104" s="7">
        <f>'Expenditures 2002-03'!M104/'Expenditures 2002-03 per pupil'!C104</f>
        <v>0</v>
      </c>
      <c r="O104" s="7">
        <f>'Expenditures 2002-03'!N104/'Expenditures 2002-03 per pupil'!C104</f>
        <v>0</v>
      </c>
      <c r="P104" s="7">
        <f>'Expenditures 2002-03'!O104/'Expenditures 2002-03 per pupil'!C104</f>
        <v>445.4129701072423</v>
      </c>
      <c r="Q104" s="7">
        <f>'Expenditures 2002-03'!P104/'Expenditures 2002-03 per pupil'!C104</f>
        <v>75.048710975566294</v>
      </c>
      <c r="R104" s="7">
        <f>'Expenditures 2002-03'!Q104/'Expenditures 2002-03 per pupil'!C104</f>
        <v>0</v>
      </c>
      <c r="S104" s="7">
        <f>'Expenditures 2002-03'!R104/'Expenditures 2002-03 per pupil'!C104</f>
        <v>0</v>
      </c>
      <c r="T104" s="7">
        <f>'Expenditures 2002-03'!S104/'Expenditures 2002-03 per pupil'!C104</f>
        <v>0</v>
      </c>
      <c r="U104" s="7">
        <f>'Expenditures 2002-03'!T104/'Expenditures 2002-03 per pupil'!C104</f>
        <v>0</v>
      </c>
      <c r="V104" s="7">
        <f>'Expenditures 2002-03'!U104/'Expenditures 2002-03 per pupil'!C104</f>
        <v>0</v>
      </c>
      <c r="W104" s="7">
        <f>'Expenditures 2002-03'!V104/'Expenditures 2002-03 per pupil'!C104</f>
        <v>0</v>
      </c>
      <c r="X104" s="7">
        <f>'Expenditures 2002-03'!W104/'Expenditures 2002-03 per pupil'!C104</f>
        <v>0</v>
      </c>
      <c r="Y104" s="7">
        <f>'Expenditures 2002-03'!X104/'Expenditures 2002-03 per pupil'!C104</f>
        <v>0</v>
      </c>
      <c r="Z104" s="7">
        <f>'Expenditures 2002-03'!Y104/'Expenditures 2002-03 per pupil'!C104</f>
        <v>237.64861004180602</v>
      </c>
      <c r="AA104" s="7">
        <f>'Expenditures 2002-03'!Z104/'Expenditures 2002-03 per pupil'!C104</f>
        <v>20.229465182019251</v>
      </c>
    </row>
    <row r="105" spans="1:27" x14ac:dyDescent="0.25">
      <c r="A105" s="20" t="s">
        <v>217</v>
      </c>
      <c r="B105" s="21" t="s">
        <v>493</v>
      </c>
      <c r="C105" s="29">
        <v>3009.9773</v>
      </c>
      <c r="D105" s="7">
        <f>'Expenditures 2002-03'!C105/'Expenditures 2002-03 per pupil'!C105</f>
        <v>6728.848636167455</v>
      </c>
      <c r="E105" s="7">
        <f>'Expenditures 2002-03'!D105/'Expenditures 2002-03 per pupil'!C105</f>
        <v>6381.2487223740854</v>
      </c>
      <c r="F105" s="7">
        <f>'Expenditures 2002-03'!E105/'Expenditures 2002-03 per pupil'!C105</f>
        <v>3835.8838918818424</v>
      </c>
      <c r="G105" s="7">
        <f>'Expenditures 2002-03'!F105/'Expenditures 2002-03 per pupil'!C105</f>
        <v>163.81289652915322</v>
      </c>
      <c r="H105" s="7">
        <f>'Expenditures 2002-03'!G105/'Expenditures 2002-03 per pupil'!C105</f>
        <v>310.23342601288056</v>
      </c>
      <c r="I105" s="7">
        <f>'Expenditures 2002-03'!H105/'Expenditures 2002-03 per pupil'!C105</f>
        <v>113.06586930074191</v>
      </c>
      <c r="J105" s="7">
        <f>'Expenditures 2002-03'!I105/'Expenditures 2002-03 per pupil'!C105</f>
        <v>312.74783367967592</v>
      </c>
      <c r="K105" s="7">
        <f>'Expenditures 2002-03'!J105/'Expenditures 2002-03 per pupil'!C105</f>
        <v>51.898035908775789</v>
      </c>
      <c r="L105" s="7">
        <f>'Expenditures 2002-03'!K105/'Expenditures 2002-03 per pupil'!C105</f>
        <v>601.07759616658905</v>
      </c>
      <c r="M105" s="7">
        <f>'Expenditures 2002-03'!L105/'Expenditures 2002-03 per pupil'!C105</f>
        <v>452.99608405684654</v>
      </c>
      <c r="N105" s="7">
        <f>'Expenditures 2002-03'!M105/'Expenditures 2002-03 per pupil'!C105</f>
        <v>23.88279473071109</v>
      </c>
      <c r="O105" s="7">
        <f>'Expenditures 2002-03'!N105/'Expenditures 2002-03 per pupil'!C105</f>
        <v>0</v>
      </c>
      <c r="P105" s="7">
        <f>'Expenditures 2002-03'!O105/'Expenditures 2002-03 per pupil'!C105</f>
        <v>446.41494140171756</v>
      </c>
      <c r="Q105" s="7">
        <f>'Expenditures 2002-03'!P105/'Expenditures 2002-03 per pupil'!C105</f>
        <v>69.235352705151627</v>
      </c>
      <c r="R105" s="7">
        <f>'Expenditures 2002-03'!Q105/'Expenditures 2002-03 per pupil'!C105</f>
        <v>0</v>
      </c>
      <c r="S105" s="7">
        <f>'Expenditures 2002-03'!R105/'Expenditures 2002-03 per pupil'!C105</f>
        <v>0</v>
      </c>
      <c r="T105" s="7">
        <f>'Expenditures 2002-03'!S105/'Expenditures 2002-03 per pupil'!C105</f>
        <v>13.936563574748552</v>
      </c>
      <c r="U105" s="7">
        <f>'Expenditures 2002-03'!T105/'Expenditures 2002-03 per pupil'!C105</f>
        <v>0</v>
      </c>
      <c r="V105" s="7">
        <f>'Expenditures 2002-03'!U105/'Expenditures 2002-03 per pupil'!C105</f>
        <v>0</v>
      </c>
      <c r="W105" s="7">
        <f>'Expenditures 2002-03'!V105/'Expenditures 2002-03 per pupil'!C105</f>
        <v>0</v>
      </c>
      <c r="X105" s="7">
        <f>'Expenditures 2002-03'!W105/'Expenditures 2002-03 per pupil'!C105</f>
        <v>0</v>
      </c>
      <c r="Y105" s="7">
        <f>'Expenditures 2002-03'!X105/'Expenditures 2002-03 per pupil'!C105</f>
        <v>0</v>
      </c>
      <c r="Z105" s="7">
        <f>'Expenditures 2002-03'!Y105/'Expenditures 2002-03 per pupil'!C105</f>
        <v>333.66335021862125</v>
      </c>
      <c r="AA105" s="7">
        <f>'Expenditures 2002-03'!Z105/'Expenditures 2002-03 per pupil'!C105</f>
        <v>158.85622127449267</v>
      </c>
    </row>
    <row r="106" spans="1:27" x14ac:dyDescent="0.25">
      <c r="A106" s="20" t="s">
        <v>219</v>
      </c>
      <c r="B106" s="21" t="s">
        <v>494</v>
      </c>
      <c r="C106" s="29">
        <v>931.09</v>
      </c>
      <c r="D106" s="7">
        <f>'Expenditures 2002-03'!C106/'Expenditures 2002-03 per pupil'!C106</f>
        <v>6256.5709544727151</v>
      </c>
      <c r="E106" s="7">
        <f>'Expenditures 2002-03'!D106/'Expenditures 2002-03 per pupil'!C106</f>
        <v>5972.1693499017283</v>
      </c>
      <c r="F106" s="7">
        <f>'Expenditures 2002-03'!E106/'Expenditures 2002-03 per pupil'!C106</f>
        <v>3723.5254916280919</v>
      </c>
      <c r="G106" s="7">
        <f>'Expenditures 2002-03'!F106/'Expenditures 2002-03 per pupil'!C106</f>
        <v>213.14626942615641</v>
      </c>
      <c r="H106" s="7">
        <f>'Expenditures 2002-03'!G106/'Expenditures 2002-03 per pupil'!C106</f>
        <v>189.55700308240878</v>
      </c>
      <c r="I106" s="7">
        <f>'Expenditures 2002-03'!H106/'Expenditures 2002-03 per pupil'!C106</f>
        <v>322.22611133187985</v>
      </c>
      <c r="J106" s="7">
        <f>'Expenditures 2002-03'!I106/'Expenditures 2002-03 per pupil'!C106</f>
        <v>303.03593637564569</v>
      </c>
      <c r="K106" s="7">
        <f>'Expenditures 2002-03'!J106/'Expenditures 2002-03 per pupil'!C106</f>
        <v>70.014767637929737</v>
      </c>
      <c r="L106" s="7">
        <f>'Expenditures 2002-03'!K106/'Expenditures 2002-03 per pupil'!C106</f>
        <v>529.07157202848271</v>
      </c>
      <c r="M106" s="7">
        <f>'Expenditures 2002-03'!L106/'Expenditures 2002-03 per pupil'!C106</f>
        <v>31.976103276804604</v>
      </c>
      <c r="N106" s="7">
        <f>'Expenditures 2002-03'!M106/'Expenditures 2002-03 per pupil'!C106</f>
        <v>54.927708384796311</v>
      </c>
      <c r="O106" s="7">
        <f>'Expenditures 2002-03'!N106/'Expenditures 2002-03 per pupil'!C106</f>
        <v>0</v>
      </c>
      <c r="P106" s="7">
        <f>'Expenditures 2002-03'!O106/'Expenditures 2002-03 per pupil'!C106</f>
        <v>373.94160607460071</v>
      </c>
      <c r="Q106" s="7">
        <f>'Expenditures 2002-03'!P106/'Expenditures 2002-03 per pupil'!C106</f>
        <v>160.74678065493131</v>
      </c>
      <c r="R106" s="7">
        <f>'Expenditures 2002-03'!Q106/'Expenditures 2002-03 per pupil'!C106</f>
        <v>0</v>
      </c>
      <c r="S106" s="7">
        <f>'Expenditures 2002-03'!R106/'Expenditures 2002-03 per pupil'!C106</f>
        <v>0</v>
      </c>
      <c r="T106" s="7">
        <f>'Expenditures 2002-03'!S106/'Expenditures 2002-03 per pupil'!C106</f>
        <v>0</v>
      </c>
      <c r="U106" s="7">
        <f>'Expenditures 2002-03'!T106/'Expenditures 2002-03 per pupil'!C106</f>
        <v>0</v>
      </c>
      <c r="V106" s="7">
        <f>'Expenditures 2002-03'!U106/'Expenditures 2002-03 per pupil'!C106</f>
        <v>0</v>
      </c>
      <c r="W106" s="7">
        <f>'Expenditures 2002-03'!V106/'Expenditures 2002-03 per pupil'!C106</f>
        <v>0</v>
      </c>
      <c r="X106" s="7">
        <f>'Expenditures 2002-03'!W106/'Expenditures 2002-03 per pupil'!C106</f>
        <v>0</v>
      </c>
      <c r="Y106" s="7">
        <f>'Expenditures 2002-03'!X106/'Expenditures 2002-03 per pupil'!C106</f>
        <v>0</v>
      </c>
      <c r="Z106" s="7">
        <f>'Expenditures 2002-03'!Y106/'Expenditures 2002-03 per pupil'!C106</f>
        <v>284.40160457098665</v>
      </c>
      <c r="AA106" s="7">
        <f>'Expenditures 2002-03'!Z106/'Expenditures 2002-03 per pupil'!C106</f>
        <v>83.851324791373557</v>
      </c>
    </row>
    <row r="107" spans="1:27" x14ac:dyDescent="0.25">
      <c r="A107" s="20" t="s">
        <v>221</v>
      </c>
      <c r="B107" s="21" t="s">
        <v>495</v>
      </c>
      <c r="C107" s="29">
        <v>927.80209999999988</v>
      </c>
      <c r="D107" s="7">
        <f>'Expenditures 2002-03'!C107/'Expenditures 2002-03 per pupil'!C107</f>
        <v>6456.0584094388241</v>
      </c>
      <c r="E107" s="7">
        <f>'Expenditures 2002-03'!D107/'Expenditures 2002-03 per pupil'!C107</f>
        <v>6014.2879284278406</v>
      </c>
      <c r="F107" s="7">
        <f>'Expenditures 2002-03'!E107/'Expenditures 2002-03 per pupil'!C107</f>
        <v>3463.8053093434473</v>
      </c>
      <c r="G107" s="7">
        <f>'Expenditures 2002-03'!F107/'Expenditures 2002-03 per pupil'!C107</f>
        <v>212.29021792470616</v>
      </c>
      <c r="H107" s="7">
        <f>'Expenditures 2002-03'!G107/'Expenditures 2002-03 per pupil'!C107</f>
        <v>350.77164623792083</v>
      </c>
      <c r="I107" s="7">
        <f>'Expenditures 2002-03'!H107/'Expenditures 2002-03 per pupil'!C107</f>
        <v>357.4477682255731</v>
      </c>
      <c r="J107" s="7">
        <f>'Expenditures 2002-03'!I107/'Expenditures 2002-03 per pupil'!C107</f>
        <v>307.2050063262414</v>
      </c>
      <c r="K107" s="7">
        <f>'Expenditures 2002-03'!J107/'Expenditures 2002-03 per pupil'!C107</f>
        <v>47.788563962077696</v>
      </c>
      <c r="L107" s="7">
        <f>'Expenditures 2002-03'!K107/'Expenditures 2002-03 per pupil'!C107</f>
        <v>444.29952249515287</v>
      </c>
      <c r="M107" s="7">
        <f>'Expenditures 2002-03'!L107/'Expenditures 2002-03 per pupil'!C107</f>
        <v>384.82439304675</v>
      </c>
      <c r="N107" s="7">
        <f>'Expenditures 2002-03'!M107/'Expenditures 2002-03 per pupil'!C107</f>
        <v>0</v>
      </c>
      <c r="O107" s="7">
        <f>'Expenditures 2002-03'!N107/'Expenditures 2002-03 per pupil'!C107</f>
        <v>0</v>
      </c>
      <c r="P107" s="7">
        <f>'Expenditures 2002-03'!O107/'Expenditures 2002-03 per pupil'!C107</f>
        <v>350.52229349340774</v>
      </c>
      <c r="Q107" s="7">
        <f>'Expenditures 2002-03'!P107/'Expenditures 2002-03 per pupil'!C107</f>
        <v>95.333207372563635</v>
      </c>
      <c r="R107" s="7">
        <f>'Expenditures 2002-03'!Q107/'Expenditures 2002-03 per pupil'!C107</f>
        <v>0</v>
      </c>
      <c r="S107" s="7">
        <f>'Expenditures 2002-03'!R107/'Expenditures 2002-03 per pupil'!C107</f>
        <v>0</v>
      </c>
      <c r="T107" s="7">
        <f>'Expenditures 2002-03'!S107/'Expenditures 2002-03 per pupil'!C107</f>
        <v>4.9137633984661173</v>
      </c>
      <c r="U107" s="7">
        <f>'Expenditures 2002-03'!T107/'Expenditures 2002-03 per pupil'!C107</f>
        <v>0</v>
      </c>
      <c r="V107" s="7">
        <f>'Expenditures 2002-03'!U107/'Expenditures 2002-03 per pupil'!C107</f>
        <v>0</v>
      </c>
      <c r="W107" s="7">
        <f>'Expenditures 2002-03'!V107/'Expenditures 2002-03 per pupil'!C107</f>
        <v>0</v>
      </c>
      <c r="X107" s="7">
        <f>'Expenditures 2002-03'!W107/'Expenditures 2002-03 per pupil'!C107</f>
        <v>11.973383116938409</v>
      </c>
      <c r="Y107" s="7">
        <f>'Expenditures 2002-03'!X107/'Expenditures 2002-03 per pupil'!C107</f>
        <v>0</v>
      </c>
      <c r="Z107" s="7">
        <f>'Expenditures 2002-03'!Y107/'Expenditures 2002-03 per pupil'!C107</f>
        <v>424.88333449557837</v>
      </c>
      <c r="AA107" s="7">
        <f>'Expenditures 2002-03'!Z107/'Expenditures 2002-03 per pupil'!C107</f>
        <v>7.9844613414865098</v>
      </c>
    </row>
    <row r="108" spans="1:27" x14ac:dyDescent="0.25">
      <c r="A108" s="20" t="s">
        <v>223</v>
      </c>
      <c r="B108" s="21" t="s">
        <v>496</v>
      </c>
      <c r="C108" s="29">
        <v>8381.1440000000002</v>
      </c>
      <c r="D108" s="7">
        <f>'Expenditures 2002-03'!C108/'Expenditures 2002-03 per pupil'!C108</f>
        <v>6712.8997819390761</v>
      </c>
      <c r="E108" s="7">
        <f>'Expenditures 2002-03'!D108/'Expenditures 2002-03 per pupil'!C108</f>
        <v>6328.7070559818567</v>
      </c>
      <c r="F108" s="7">
        <f>'Expenditures 2002-03'!E108/'Expenditures 2002-03 per pupil'!C108</f>
        <v>3827.2140640943526</v>
      </c>
      <c r="G108" s="7">
        <f>'Expenditures 2002-03'!F108/'Expenditures 2002-03 per pupil'!C108</f>
        <v>302.4443989985138</v>
      </c>
      <c r="H108" s="7">
        <f>'Expenditures 2002-03'!G108/'Expenditures 2002-03 per pupil'!C108</f>
        <v>223.03715936631085</v>
      </c>
      <c r="I108" s="7">
        <f>'Expenditures 2002-03'!H108/'Expenditures 2002-03 per pupil'!C108</f>
        <v>169.15378855201629</v>
      </c>
      <c r="J108" s="7">
        <f>'Expenditures 2002-03'!I108/'Expenditures 2002-03 per pupil'!C108</f>
        <v>248.68667809549629</v>
      </c>
      <c r="K108" s="7">
        <f>'Expenditures 2002-03'!J108/'Expenditures 2002-03 per pupil'!C108</f>
        <v>26.337818560330188</v>
      </c>
      <c r="L108" s="7">
        <f>'Expenditures 2002-03'!K108/'Expenditures 2002-03 per pupil'!C108</f>
        <v>462.84808374608525</v>
      </c>
      <c r="M108" s="7">
        <f>'Expenditures 2002-03'!L108/'Expenditures 2002-03 per pupil'!C108</f>
        <v>525.6377303623467</v>
      </c>
      <c r="N108" s="7">
        <f>'Expenditures 2002-03'!M108/'Expenditures 2002-03 per pupil'!C108</f>
        <v>113.28749034737979</v>
      </c>
      <c r="O108" s="7">
        <f>'Expenditures 2002-03'!N108/'Expenditures 2002-03 per pupil'!C108</f>
        <v>0</v>
      </c>
      <c r="P108" s="7">
        <f>'Expenditures 2002-03'!O108/'Expenditures 2002-03 per pupil'!C108</f>
        <v>339.58808487242317</v>
      </c>
      <c r="Q108" s="7">
        <f>'Expenditures 2002-03'!P108/'Expenditures 2002-03 per pupil'!C108</f>
        <v>90.471758986601344</v>
      </c>
      <c r="R108" s="7">
        <f>'Expenditures 2002-03'!Q108/'Expenditures 2002-03 per pupil'!C108</f>
        <v>0</v>
      </c>
      <c r="S108" s="7">
        <f>'Expenditures 2002-03'!R108/'Expenditures 2002-03 per pupil'!C108</f>
        <v>0</v>
      </c>
      <c r="T108" s="7">
        <f>'Expenditures 2002-03'!S108/'Expenditures 2002-03 per pupil'!C108</f>
        <v>13.36649268882625</v>
      </c>
      <c r="U108" s="7">
        <f>'Expenditures 2002-03'!T108/'Expenditures 2002-03 per pupil'!C108</f>
        <v>1.72577633793191</v>
      </c>
      <c r="V108" s="7">
        <f>'Expenditures 2002-03'!U108/'Expenditures 2002-03 per pupil'!C108</f>
        <v>0</v>
      </c>
      <c r="W108" s="7">
        <f>'Expenditures 2002-03'!V108/'Expenditures 2002-03 per pupil'!C108</f>
        <v>0</v>
      </c>
      <c r="X108" s="7">
        <f>'Expenditures 2002-03'!W108/'Expenditures 2002-03 per pupil'!C108</f>
        <v>44.726591023850681</v>
      </c>
      <c r="Y108" s="7">
        <f>'Expenditures 2002-03'!X108/'Expenditures 2002-03 per pupil'!C108</f>
        <v>0</v>
      </c>
      <c r="Z108" s="7">
        <f>'Expenditures 2002-03'!Y108/'Expenditures 2002-03 per pupil'!C108</f>
        <v>324.37386590661134</v>
      </c>
      <c r="AA108" s="7">
        <f>'Expenditures 2002-03'!Z108/'Expenditures 2002-03 per pupil'!C108</f>
        <v>244.22477408811972</v>
      </c>
    </row>
    <row r="109" spans="1:27" x14ac:dyDescent="0.25">
      <c r="A109" s="20" t="s">
        <v>225</v>
      </c>
      <c r="B109" s="21" t="s">
        <v>497</v>
      </c>
      <c r="C109" s="29">
        <v>2117.0992000000001</v>
      </c>
      <c r="D109" s="7">
        <f>'Expenditures 2002-03'!C109/'Expenditures 2002-03 per pupil'!C109</f>
        <v>8260.7983839396838</v>
      </c>
      <c r="E109" s="7">
        <f>'Expenditures 2002-03'!D109/'Expenditures 2002-03 per pupil'!C109</f>
        <v>8032.3294345394861</v>
      </c>
      <c r="F109" s="7">
        <f>'Expenditures 2002-03'!E109/'Expenditures 2002-03 per pupil'!C109</f>
        <v>4450.8661096277392</v>
      </c>
      <c r="G109" s="7">
        <f>'Expenditures 2002-03'!F109/'Expenditures 2002-03 per pupil'!C109</f>
        <v>256.62674191176302</v>
      </c>
      <c r="H109" s="7">
        <f>'Expenditures 2002-03'!G109/'Expenditures 2002-03 per pupil'!C109</f>
        <v>275.1602145048281</v>
      </c>
      <c r="I109" s="7">
        <f>'Expenditures 2002-03'!H109/'Expenditures 2002-03 per pupil'!C109</f>
        <v>298.49535156406461</v>
      </c>
      <c r="J109" s="7">
        <f>'Expenditures 2002-03'!I109/'Expenditures 2002-03 per pupil'!C109</f>
        <v>562.74022965007964</v>
      </c>
      <c r="K109" s="7">
        <f>'Expenditures 2002-03'!J109/'Expenditures 2002-03 per pupil'!C109</f>
        <v>100.26460734574931</v>
      </c>
      <c r="L109" s="7">
        <f>'Expenditures 2002-03'!K109/'Expenditures 2002-03 per pupil'!C109</f>
        <v>716.33396772338301</v>
      </c>
      <c r="M109" s="7">
        <f>'Expenditures 2002-03'!L109/'Expenditures 2002-03 per pupil'!C109</f>
        <v>524.6376220821395</v>
      </c>
      <c r="N109" s="7">
        <f>'Expenditures 2002-03'!M109/'Expenditures 2002-03 per pupil'!C109</f>
        <v>56.632910729927062</v>
      </c>
      <c r="O109" s="7">
        <f>'Expenditures 2002-03'!N109/'Expenditures 2002-03 per pupil'!C109</f>
        <v>0</v>
      </c>
      <c r="P109" s="7">
        <f>'Expenditures 2002-03'!O109/'Expenditures 2002-03 per pupil'!C109</f>
        <v>553.87158523322853</v>
      </c>
      <c r="Q109" s="7">
        <f>'Expenditures 2002-03'!P109/'Expenditures 2002-03 per pupil'!C109</f>
        <v>236.70009416658417</v>
      </c>
      <c r="R109" s="7">
        <f>'Expenditures 2002-03'!Q109/'Expenditures 2002-03 per pupil'!C109</f>
        <v>0</v>
      </c>
      <c r="S109" s="7">
        <f>'Expenditures 2002-03'!R109/'Expenditures 2002-03 per pupil'!C109</f>
        <v>0</v>
      </c>
      <c r="T109" s="7">
        <f>'Expenditures 2002-03'!S109/'Expenditures 2002-03 per pupil'!C109</f>
        <v>0</v>
      </c>
      <c r="U109" s="7">
        <f>'Expenditures 2002-03'!T109/'Expenditures 2002-03 per pupil'!C109</f>
        <v>0</v>
      </c>
      <c r="V109" s="7">
        <f>'Expenditures 2002-03'!U109/'Expenditures 2002-03 per pupil'!C109</f>
        <v>0</v>
      </c>
      <c r="W109" s="7">
        <f>'Expenditures 2002-03'!V109/'Expenditures 2002-03 per pupil'!C109</f>
        <v>0</v>
      </c>
      <c r="X109" s="7">
        <f>'Expenditures 2002-03'!W109/'Expenditures 2002-03 per pupil'!C109</f>
        <v>0</v>
      </c>
      <c r="Y109" s="7">
        <f>'Expenditures 2002-03'!X109/'Expenditures 2002-03 per pupil'!C109</f>
        <v>0</v>
      </c>
      <c r="Z109" s="7">
        <f>'Expenditures 2002-03'!Y109/'Expenditures 2002-03 per pupil'!C109</f>
        <v>228.46894940019814</v>
      </c>
      <c r="AA109" s="7">
        <f>'Expenditures 2002-03'!Z109/'Expenditures 2002-03 per pupil'!C109</f>
        <v>8.1451072297415248</v>
      </c>
    </row>
    <row r="110" spans="1:27" x14ac:dyDescent="0.25">
      <c r="A110" s="20" t="s">
        <v>227</v>
      </c>
      <c r="B110" s="21" t="s">
        <v>498</v>
      </c>
      <c r="C110" s="29">
        <v>2780.9328999999998</v>
      </c>
      <c r="D110" s="7">
        <f>'Expenditures 2002-03'!C110/'Expenditures 2002-03 per pupil'!C110</f>
        <v>7055.4895445337788</v>
      </c>
      <c r="E110" s="7">
        <f>'Expenditures 2002-03'!D110/'Expenditures 2002-03 per pupil'!C110</f>
        <v>6701.4038130873278</v>
      </c>
      <c r="F110" s="7">
        <f>'Expenditures 2002-03'!E110/'Expenditures 2002-03 per pupil'!C110</f>
        <v>4055.0754173176929</v>
      </c>
      <c r="G110" s="7">
        <f>'Expenditures 2002-03'!F110/'Expenditures 2002-03 per pupil'!C110</f>
        <v>211.11882994372144</v>
      </c>
      <c r="H110" s="7">
        <f>'Expenditures 2002-03'!G110/'Expenditures 2002-03 per pupil'!C110</f>
        <v>177.0245085740832</v>
      </c>
      <c r="I110" s="7">
        <f>'Expenditures 2002-03'!H110/'Expenditures 2002-03 per pupil'!C110</f>
        <v>198.0343898265219</v>
      </c>
      <c r="J110" s="7">
        <f>'Expenditures 2002-03'!I110/'Expenditures 2002-03 per pupil'!C110</f>
        <v>285.80028665919991</v>
      </c>
      <c r="K110" s="7">
        <f>'Expenditures 2002-03'!J110/'Expenditures 2002-03 per pupil'!C110</f>
        <v>41.886505064541474</v>
      </c>
      <c r="L110" s="7">
        <f>'Expenditures 2002-03'!K110/'Expenditures 2002-03 per pupil'!C110</f>
        <v>695.42790838283088</v>
      </c>
      <c r="M110" s="7">
        <f>'Expenditures 2002-03'!L110/'Expenditures 2002-03 per pupil'!C110</f>
        <v>372.47422978094869</v>
      </c>
      <c r="N110" s="7">
        <f>'Expenditures 2002-03'!M110/'Expenditures 2002-03 per pupil'!C110</f>
        <v>59.96974612368389</v>
      </c>
      <c r="O110" s="7">
        <f>'Expenditures 2002-03'!N110/'Expenditures 2002-03 per pupil'!C110</f>
        <v>0</v>
      </c>
      <c r="P110" s="7">
        <f>'Expenditures 2002-03'!O110/'Expenditures 2002-03 per pupil'!C110</f>
        <v>500.95899473158818</v>
      </c>
      <c r="Q110" s="7">
        <f>'Expenditures 2002-03'!P110/'Expenditures 2002-03 per pupil'!C110</f>
        <v>103.63299668251614</v>
      </c>
      <c r="R110" s="7">
        <f>'Expenditures 2002-03'!Q110/'Expenditures 2002-03 per pupil'!C110</f>
        <v>0</v>
      </c>
      <c r="S110" s="7">
        <f>'Expenditures 2002-03'!R110/'Expenditures 2002-03 per pupil'!C110</f>
        <v>0</v>
      </c>
      <c r="T110" s="7">
        <f>'Expenditures 2002-03'!S110/'Expenditures 2002-03 per pupil'!C110</f>
        <v>0</v>
      </c>
      <c r="U110" s="7">
        <f>'Expenditures 2002-03'!T110/'Expenditures 2002-03 per pupil'!C110</f>
        <v>0</v>
      </c>
      <c r="V110" s="7">
        <f>'Expenditures 2002-03'!U110/'Expenditures 2002-03 per pupil'!C110</f>
        <v>0</v>
      </c>
      <c r="W110" s="7">
        <f>'Expenditures 2002-03'!V110/'Expenditures 2002-03 per pupil'!C110</f>
        <v>0</v>
      </c>
      <c r="X110" s="7">
        <f>'Expenditures 2002-03'!W110/'Expenditures 2002-03 per pupil'!C110</f>
        <v>56.983647465927717</v>
      </c>
      <c r="Y110" s="7">
        <f>'Expenditures 2002-03'!X110/'Expenditures 2002-03 per pupil'!C110</f>
        <v>0</v>
      </c>
      <c r="Z110" s="7">
        <f>'Expenditures 2002-03'!Y110/'Expenditures 2002-03 per pupil'!C110</f>
        <v>297.10208398052322</v>
      </c>
      <c r="AA110" s="7">
        <f>'Expenditures 2002-03'!Z110/'Expenditures 2002-03 per pupil'!C110</f>
        <v>306.20695666551325</v>
      </c>
    </row>
    <row r="111" spans="1:27" x14ac:dyDescent="0.25">
      <c r="A111" s="20" t="s">
        <v>229</v>
      </c>
      <c r="B111" s="21" t="s">
        <v>499</v>
      </c>
      <c r="C111" s="29">
        <v>4304.5428000000002</v>
      </c>
      <c r="D111" s="7">
        <f>'Expenditures 2002-03'!C111/'Expenditures 2002-03 per pupil'!C111</f>
        <v>6677.0530751837332</v>
      </c>
      <c r="E111" s="7">
        <f>'Expenditures 2002-03'!D111/'Expenditures 2002-03 per pupil'!C111</f>
        <v>6163.617841132861</v>
      </c>
      <c r="F111" s="7">
        <f>'Expenditures 2002-03'!E111/'Expenditures 2002-03 per pupil'!C111</f>
        <v>3917.3738614005647</v>
      </c>
      <c r="G111" s="7">
        <f>'Expenditures 2002-03'!F111/'Expenditures 2002-03 per pupil'!C111</f>
        <v>185.59470473844516</v>
      </c>
      <c r="H111" s="7">
        <f>'Expenditures 2002-03'!G111/'Expenditures 2002-03 per pupil'!C111</f>
        <v>155.20220405289035</v>
      </c>
      <c r="I111" s="7">
        <f>'Expenditures 2002-03'!H111/'Expenditures 2002-03 per pupil'!C111</f>
        <v>246.4254391895</v>
      </c>
      <c r="J111" s="7">
        <f>'Expenditures 2002-03'!I111/'Expenditures 2002-03 per pupil'!C111</f>
        <v>268.10243587309662</v>
      </c>
      <c r="K111" s="7">
        <f>'Expenditures 2002-03'!J111/'Expenditures 2002-03 per pupil'!C111</f>
        <v>16.62130528705627</v>
      </c>
      <c r="L111" s="7">
        <f>'Expenditures 2002-03'!K111/'Expenditures 2002-03 per pupil'!C111</f>
        <v>540.3019386867287</v>
      </c>
      <c r="M111" s="7">
        <f>'Expenditures 2002-03'!L111/'Expenditures 2002-03 per pupil'!C111</f>
        <v>325.00316874535434</v>
      </c>
      <c r="N111" s="7">
        <f>'Expenditures 2002-03'!M111/'Expenditures 2002-03 per pupil'!C111</f>
        <v>70.872151625487376</v>
      </c>
      <c r="O111" s="7">
        <f>'Expenditures 2002-03'!N111/'Expenditures 2002-03 per pupil'!C111</f>
        <v>0</v>
      </c>
      <c r="P111" s="7">
        <f>'Expenditures 2002-03'!O111/'Expenditures 2002-03 per pupil'!C111</f>
        <v>398.6441649505727</v>
      </c>
      <c r="Q111" s="7">
        <f>'Expenditures 2002-03'!P111/'Expenditures 2002-03 per pupil'!C111</f>
        <v>39.476466583164189</v>
      </c>
      <c r="R111" s="7">
        <f>'Expenditures 2002-03'!Q111/'Expenditures 2002-03 per pupil'!C111</f>
        <v>0</v>
      </c>
      <c r="S111" s="7">
        <f>'Expenditures 2002-03'!R111/'Expenditures 2002-03 per pupil'!C111</f>
        <v>3.2387713742792847</v>
      </c>
      <c r="T111" s="7">
        <f>'Expenditures 2002-03'!S111/'Expenditures 2002-03 per pupil'!C111</f>
        <v>0</v>
      </c>
      <c r="U111" s="7">
        <f>'Expenditures 2002-03'!T111/'Expenditures 2002-03 per pupil'!C111</f>
        <v>0</v>
      </c>
      <c r="V111" s="7">
        <f>'Expenditures 2002-03'!U111/'Expenditures 2002-03 per pupil'!C111</f>
        <v>0</v>
      </c>
      <c r="W111" s="7">
        <f>'Expenditures 2002-03'!V111/'Expenditures 2002-03 per pupil'!C111</f>
        <v>0</v>
      </c>
      <c r="X111" s="7">
        <f>'Expenditures 2002-03'!W111/'Expenditures 2002-03 per pupil'!C111</f>
        <v>211.01664734289548</v>
      </c>
      <c r="Y111" s="7">
        <f>'Expenditures 2002-03'!X111/'Expenditures 2002-03 per pupil'!C111</f>
        <v>0</v>
      </c>
      <c r="Z111" s="7">
        <f>'Expenditures 2002-03'!Y111/'Expenditures 2002-03 per pupil'!C111</f>
        <v>299.17981533369817</v>
      </c>
      <c r="AA111" s="7">
        <f>'Expenditures 2002-03'!Z111/'Expenditures 2002-03 per pupil'!C111</f>
        <v>128.07725596316524</v>
      </c>
    </row>
    <row r="112" spans="1:27" x14ac:dyDescent="0.25">
      <c r="A112" s="20" t="s">
        <v>231</v>
      </c>
      <c r="B112" s="21" t="s">
        <v>500</v>
      </c>
      <c r="C112" s="29">
        <v>2136.9665000000005</v>
      </c>
      <c r="D112" s="7">
        <f>'Expenditures 2002-03'!C112/'Expenditures 2002-03 per pupil'!C112</f>
        <v>8446.0214046406418</v>
      </c>
      <c r="E112" s="7">
        <f>'Expenditures 2002-03'!D112/'Expenditures 2002-03 per pupil'!C112</f>
        <v>7970.7310900755801</v>
      </c>
      <c r="F112" s="7">
        <f>'Expenditures 2002-03'!E112/'Expenditures 2002-03 per pupil'!C112</f>
        <v>4400.0672776105739</v>
      </c>
      <c r="G112" s="7">
        <f>'Expenditures 2002-03'!F112/'Expenditures 2002-03 per pupil'!C112</f>
        <v>395.08693280872671</v>
      </c>
      <c r="H112" s="7">
        <f>'Expenditures 2002-03'!G112/'Expenditures 2002-03 per pupil'!C112</f>
        <v>495.20377132725287</v>
      </c>
      <c r="I112" s="7">
        <f>'Expenditures 2002-03'!H112/'Expenditures 2002-03 per pupil'!C112</f>
        <v>293.51366996160203</v>
      </c>
      <c r="J112" s="7">
        <f>'Expenditures 2002-03'!I112/'Expenditures 2002-03 per pupil'!C112</f>
        <v>338.055135632683</v>
      </c>
      <c r="K112" s="7">
        <f>'Expenditures 2002-03'!J112/'Expenditures 2002-03 per pupil'!C112</f>
        <v>121.98159400252645</v>
      </c>
      <c r="L112" s="7">
        <f>'Expenditures 2002-03'!K112/'Expenditures 2002-03 per pupil'!C112</f>
        <v>656.19692213237772</v>
      </c>
      <c r="M112" s="7">
        <f>'Expenditures 2002-03'!L112/'Expenditures 2002-03 per pupil'!C112</f>
        <v>456.86520120928418</v>
      </c>
      <c r="N112" s="7">
        <f>'Expenditures 2002-03'!M112/'Expenditures 2002-03 per pupil'!C112</f>
        <v>56.679194549844354</v>
      </c>
      <c r="O112" s="7">
        <f>'Expenditures 2002-03'!N112/'Expenditures 2002-03 per pupil'!C112</f>
        <v>0</v>
      </c>
      <c r="P112" s="7">
        <f>'Expenditures 2002-03'!O112/'Expenditures 2002-03 per pupil'!C112</f>
        <v>499.29988607682884</v>
      </c>
      <c r="Q112" s="7">
        <f>'Expenditures 2002-03'!P112/'Expenditures 2002-03 per pupil'!C112</f>
        <v>257.78150476387901</v>
      </c>
      <c r="R112" s="7">
        <f>'Expenditures 2002-03'!Q112/'Expenditures 2002-03 per pupil'!C112</f>
        <v>0</v>
      </c>
      <c r="S112" s="7">
        <f>'Expenditures 2002-03'!R112/'Expenditures 2002-03 per pupil'!C112</f>
        <v>0</v>
      </c>
      <c r="T112" s="7">
        <f>'Expenditures 2002-03'!S112/'Expenditures 2002-03 per pupil'!C112</f>
        <v>0</v>
      </c>
      <c r="U112" s="7">
        <f>'Expenditures 2002-03'!T112/'Expenditures 2002-03 per pupil'!C112</f>
        <v>0</v>
      </c>
      <c r="V112" s="7">
        <f>'Expenditures 2002-03'!U112/'Expenditures 2002-03 per pupil'!C112</f>
        <v>0</v>
      </c>
      <c r="W112" s="7">
        <f>'Expenditures 2002-03'!V112/'Expenditures 2002-03 per pupil'!C112</f>
        <v>13.964495933838922</v>
      </c>
      <c r="X112" s="7">
        <f>'Expenditures 2002-03'!W112/'Expenditures 2002-03 per pupil'!C112</f>
        <v>0</v>
      </c>
      <c r="Y112" s="7">
        <f>'Expenditures 2002-03'!X112/'Expenditures 2002-03 per pupil'!C112</f>
        <v>0</v>
      </c>
      <c r="Z112" s="7">
        <f>'Expenditures 2002-03'!Y112/'Expenditures 2002-03 per pupil'!C112</f>
        <v>461.32581863122317</v>
      </c>
      <c r="AA112" s="7">
        <f>'Expenditures 2002-03'!Z112/'Expenditures 2002-03 per pupil'!C112</f>
        <v>0</v>
      </c>
    </row>
    <row r="113" spans="1:27" x14ac:dyDescent="0.25">
      <c r="A113" s="20" t="s">
        <v>233</v>
      </c>
      <c r="B113" s="21" t="s">
        <v>501</v>
      </c>
      <c r="C113" s="29">
        <v>2426.6977999999999</v>
      </c>
      <c r="D113" s="7">
        <f>'Expenditures 2002-03'!C113/'Expenditures 2002-03 per pupil'!C113</f>
        <v>6943.157462787497</v>
      </c>
      <c r="E113" s="7">
        <f>'Expenditures 2002-03'!D113/'Expenditures 2002-03 per pupil'!C113</f>
        <v>6575.734864885113</v>
      </c>
      <c r="F113" s="7">
        <f>'Expenditures 2002-03'!E113/'Expenditures 2002-03 per pupil'!C113</f>
        <v>4050.4854333324902</v>
      </c>
      <c r="G113" s="7">
        <f>'Expenditures 2002-03'!F113/'Expenditures 2002-03 per pupil'!C113</f>
        <v>172.40681967074764</v>
      </c>
      <c r="H113" s="7">
        <f>'Expenditures 2002-03'!G113/'Expenditures 2002-03 per pupil'!C113</f>
        <v>418.08375562873965</v>
      </c>
      <c r="I113" s="7">
        <f>'Expenditures 2002-03'!H113/'Expenditures 2002-03 per pupil'!C113</f>
        <v>228.62156548705815</v>
      </c>
      <c r="J113" s="7">
        <f>'Expenditures 2002-03'!I113/'Expenditures 2002-03 per pupil'!C113</f>
        <v>228.2968608617027</v>
      </c>
      <c r="K113" s="7">
        <f>'Expenditures 2002-03'!J113/'Expenditures 2002-03 per pupil'!C113</f>
        <v>53.916964856522306</v>
      </c>
      <c r="L113" s="7">
        <f>'Expenditures 2002-03'!K113/'Expenditures 2002-03 per pupil'!C113</f>
        <v>464.33842730644091</v>
      </c>
      <c r="M113" s="7">
        <f>'Expenditures 2002-03'!L113/'Expenditures 2002-03 per pupil'!C113</f>
        <v>408.73041958500147</v>
      </c>
      <c r="N113" s="7">
        <f>'Expenditures 2002-03'!M113/'Expenditures 2002-03 per pupil'!C113</f>
        <v>66.411516094010551</v>
      </c>
      <c r="O113" s="7">
        <f>'Expenditures 2002-03'!N113/'Expenditures 2002-03 per pupil'!C113</f>
        <v>0</v>
      </c>
      <c r="P113" s="7">
        <f>'Expenditures 2002-03'!O113/'Expenditures 2002-03 per pupil'!C113</f>
        <v>382.19834789482235</v>
      </c>
      <c r="Q113" s="7">
        <f>'Expenditures 2002-03'!P113/'Expenditures 2002-03 per pupil'!C113</f>
        <v>102.24475416757703</v>
      </c>
      <c r="R113" s="7">
        <f>'Expenditures 2002-03'!Q113/'Expenditures 2002-03 per pupil'!C113</f>
        <v>0</v>
      </c>
      <c r="S113" s="7">
        <f>'Expenditures 2002-03'!R113/'Expenditures 2002-03 per pupil'!C113</f>
        <v>0</v>
      </c>
      <c r="T113" s="7">
        <f>'Expenditures 2002-03'!S113/'Expenditures 2002-03 per pupil'!C113</f>
        <v>0</v>
      </c>
      <c r="U113" s="7">
        <f>'Expenditures 2002-03'!T113/'Expenditures 2002-03 per pupil'!C113</f>
        <v>0</v>
      </c>
      <c r="V113" s="7">
        <f>'Expenditures 2002-03'!U113/'Expenditures 2002-03 per pupil'!C113</f>
        <v>0</v>
      </c>
      <c r="W113" s="7">
        <f>'Expenditures 2002-03'!V113/'Expenditures 2002-03 per pupil'!C113</f>
        <v>0</v>
      </c>
      <c r="X113" s="7">
        <f>'Expenditures 2002-03'!W113/'Expenditures 2002-03 per pupil'!C113</f>
        <v>144.82709383920817</v>
      </c>
      <c r="Y113" s="7">
        <f>'Expenditures 2002-03'!X113/'Expenditures 2002-03 per pupil'!C113</f>
        <v>0</v>
      </c>
      <c r="Z113" s="7">
        <f>'Expenditures 2002-03'!Y113/'Expenditures 2002-03 per pupil'!C113</f>
        <v>222.59550406317589</v>
      </c>
      <c r="AA113" s="7">
        <f>'Expenditures 2002-03'!Z113/'Expenditures 2002-03 per pupil'!C113</f>
        <v>20.465712706378191</v>
      </c>
    </row>
    <row r="114" spans="1:27" x14ac:dyDescent="0.25">
      <c r="A114" s="20" t="s">
        <v>235</v>
      </c>
      <c r="B114" s="21" t="s">
        <v>502</v>
      </c>
      <c r="C114" s="29">
        <v>1309.3418000000001</v>
      </c>
      <c r="D114" s="7">
        <f>'Expenditures 2002-03'!C114/'Expenditures 2002-03 per pupil'!C114</f>
        <v>7382.9413221207778</v>
      </c>
      <c r="E114" s="7">
        <f>'Expenditures 2002-03'!D114/'Expenditures 2002-03 per pupil'!C114</f>
        <v>7163.6841961357986</v>
      </c>
      <c r="F114" s="7">
        <f>'Expenditures 2002-03'!E114/'Expenditures 2002-03 per pupil'!C114</f>
        <v>4237.0283679937502</v>
      </c>
      <c r="G114" s="7">
        <f>'Expenditures 2002-03'!F114/'Expenditures 2002-03 per pupil'!C114</f>
        <v>192.71809698582902</v>
      </c>
      <c r="H114" s="7">
        <f>'Expenditures 2002-03'!G114/'Expenditures 2002-03 per pupil'!C114</f>
        <v>209.79320296655922</v>
      </c>
      <c r="I114" s="7">
        <f>'Expenditures 2002-03'!H114/'Expenditures 2002-03 per pupil'!C114</f>
        <v>497.78546747686499</v>
      </c>
      <c r="J114" s="7">
        <f>'Expenditures 2002-03'!I114/'Expenditures 2002-03 per pupil'!C114</f>
        <v>382.2992819751114</v>
      </c>
      <c r="K114" s="7">
        <f>'Expenditures 2002-03'!J114/'Expenditures 2002-03 per pupil'!C114</f>
        <v>54.594201452974303</v>
      </c>
      <c r="L114" s="7">
        <f>'Expenditures 2002-03'!K114/'Expenditures 2002-03 per pupil'!C114</f>
        <v>691.79452607409303</v>
      </c>
      <c r="M114" s="7">
        <f>'Expenditures 2002-03'!L114/'Expenditures 2002-03 per pupil'!C114</f>
        <v>223.93886760508218</v>
      </c>
      <c r="N114" s="7">
        <f>'Expenditures 2002-03'!M114/'Expenditures 2002-03 per pupil'!C114</f>
        <v>0</v>
      </c>
      <c r="O114" s="7">
        <f>'Expenditures 2002-03'!N114/'Expenditures 2002-03 per pupil'!C114</f>
        <v>0</v>
      </c>
      <c r="P114" s="7">
        <f>'Expenditures 2002-03'!O114/'Expenditures 2002-03 per pupil'!C114</f>
        <v>551.01040079832467</v>
      </c>
      <c r="Q114" s="7">
        <f>'Expenditures 2002-03'!P114/'Expenditures 2002-03 per pupil'!C114</f>
        <v>122.72178280720892</v>
      </c>
      <c r="R114" s="7">
        <f>'Expenditures 2002-03'!Q114/'Expenditures 2002-03 per pupil'!C114</f>
        <v>0</v>
      </c>
      <c r="S114" s="7">
        <f>'Expenditures 2002-03'!R114/'Expenditures 2002-03 per pupil'!C114</f>
        <v>0</v>
      </c>
      <c r="T114" s="7">
        <f>'Expenditures 2002-03'!S114/'Expenditures 2002-03 per pupil'!C114</f>
        <v>0</v>
      </c>
      <c r="U114" s="7">
        <f>'Expenditures 2002-03'!T114/'Expenditures 2002-03 per pupil'!C114</f>
        <v>0</v>
      </c>
      <c r="V114" s="7">
        <f>'Expenditures 2002-03'!U114/'Expenditures 2002-03 per pupil'!C114</f>
        <v>0</v>
      </c>
      <c r="W114" s="7">
        <f>'Expenditures 2002-03'!V114/'Expenditures 2002-03 per pupil'!C114</f>
        <v>0</v>
      </c>
      <c r="X114" s="7">
        <f>'Expenditures 2002-03'!W114/'Expenditures 2002-03 per pupil'!C114</f>
        <v>0</v>
      </c>
      <c r="Y114" s="7">
        <f>'Expenditures 2002-03'!X114/'Expenditures 2002-03 per pupil'!C114</f>
        <v>0</v>
      </c>
      <c r="Z114" s="7">
        <f>'Expenditures 2002-03'!Y114/'Expenditures 2002-03 per pupil'!C114</f>
        <v>219.25712598497961</v>
      </c>
      <c r="AA114" s="7">
        <f>'Expenditures 2002-03'!Z114/'Expenditures 2002-03 per pupil'!C114</f>
        <v>568.68085170732343</v>
      </c>
    </row>
    <row r="115" spans="1:27" x14ac:dyDescent="0.25">
      <c r="A115" s="20" t="s">
        <v>237</v>
      </c>
      <c r="B115" s="21" t="s">
        <v>503</v>
      </c>
      <c r="C115" s="29">
        <v>6074.0841</v>
      </c>
      <c r="D115" s="7">
        <f>'Expenditures 2002-03'!C115/'Expenditures 2002-03 per pupil'!C115</f>
        <v>6465.2918980822142</v>
      </c>
      <c r="E115" s="7">
        <f>'Expenditures 2002-03'!D115/'Expenditures 2002-03 per pupil'!C115</f>
        <v>6212.0053309765672</v>
      </c>
      <c r="F115" s="7">
        <f>'Expenditures 2002-03'!E115/'Expenditures 2002-03 per pupil'!C115</f>
        <v>3817.6162180566448</v>
      </c>
      <c r="G115" s="7">
        <f>'Expenditures 2002-03'!F115/'Expenditures 2002-03 per pupil'!C115</f>
        <v>207.98148975250442</v>
      </c>
      <c r="H115" s="7">
        <f>'Expenditures 2002-03'!G115/'Expenditures 2002-03 per pupil'!C115</f>
        <v>180.68916431367816</v>
      </c>
      <c r="I115" s="7">
        <f>'Expenditures 2002-03'!H115/'Expenditures 2002-03 per pupil'!C115</f>
        <v>195.0301906422402</v>
      </c>
      <c r="J115" s="7">
        <f>'Expenditures 2002-03'!I115/'Expenditures 2002-03 per pupil'!C115</f>
        <v>303.93132192555578</v>
      </c>
      <c r="K115" s="7">
        <f>'Expenditures 2002-03'!J115/'Expenditures 2002-03 per pupil'!C115</f>
        <v>58.343238941983039</v>
      </c>
      <c r="L115" s="7">
        <f>'Expenditures 2002-03'!K115/'Expenditures 2002-03 per pupil'!C115</f>
        <v>546.39404976299227</v>
      </c>
      <c r="M115" s="7">
        <f>'Expenditures 2002-03'!L115/'Expenditures 2002-03 per pupil'!C115</f>
        <v>357.13284081792682</v>
      </c>
      <c r="N115" s="7">
        <f>'Expenditures 2002-03'!M115/'Expenditures 2002-03 per pupil'!C115</f>
        <v>82.724379795795059</v>
      </c>
      <c r="O115" s="7">
        <f>'Expenditures 2002-03'!N115/'Expenditures 2002-03 per pupil'!C115</f>
        <v>0</v>
      </c>
      <c r="P115" s="7">
        <f>'Expenditures 2002-03'!O115/'Expenditures 2002-03 per pupil'!C115</f>
        <v>432.01306843940472</v>
      </c>
      <c r="Q115" s="7">
        <f>'Expenditures 2002-03'!P115/'Expenditures 2002-03 per pupil'!C115</f>
        <v>30.149368527841091</v>
      </c>
      <c r="R115" s="7">
        <f>'Expenditures 2002-03'!Q115/'Expenditures 2002-03 per pupil'!C115</f>
        <v>0</v>
      </c>
      <c r="S115" s="7">
        <f>'Expenditures 2002-03'!R115/'Expenditures 2002-03 per pupil'!C115</f>
        <v>0</v>
      </c>
      <c r="T115" s="7">
        <f>'Expenditures 2002-03'!S115/'Expenditures 2002-03 per pupil'!C115</f>
        <v>0</v>
      </c>
      <c r="U115" s="7">
        <f>'Expenditures 2002-03'!T115/'Expenditures 2002-03 per pupil'!C115</f>
        <v>0</v>
      </c>
      <c r="V115" s="7">
        <f>'Expenditures 2002-03'!U115/'Expenditures 2002-03 per pupil'!C115</f>
        <v>0</v>
      </c>
      <c r="W115" s="7">
        <f>'Expenditures 2002-03'!V115/'Expenditures 2002-03 per pupil'!C115</f>
        <v>0</v>
      </c>
      <c r="X115" s="7">
        <f>'Expenditures 2002-03'!W115/'Expenditures 2002-03 per pupil'!C115</f>
        <v>0</v>
      </c>
      <c r="Y115" s="7">
        <f>'Expenditures 2002-03'!X115/'Expenditures 2002-03 per pupil'!C115</f>
        <v>0</v>
      </c>
      <c r="Z115" s="7">
        <f>'Expenditures 2002-03'!Y115/'Expenditures 2002-03 per pupil'!C115</f>
        <v>253.28656710564806</v>
      </c>
      <c r="AA115" s="7">
        <f>'Expenditures 2002-03'!Z115/'Expenditures 2002-03 per pupil'!C115</f>
        <v>850.19122142217304</v>
      </c>
    </row>
    <row r="116" spans="1:27" x14ac:dyDescent="0.25">
      <c r="A116" s="20" t="s">
        <v>239</v>
      </c>
      <c r="B116" s="21" t="s">
        <v>504</v>
      </c>
      <c r="C116" s="29">
        <v>2942.3068000000003</v>
      </c>
      <c r="D116" s="7">
        <f>'Expenditures 2002-03'!C116/'Expenditures 2002-03 per pupil'!C116</f>
        <v>8078.2178595379646</v>
      </c>
      <c r="E116" s="7">
        <f>'Expenditures 2002-03'!D116/'Expenditures 2002-03 per pupil'!C116</f>
        <v>7831.1055665575041</v>
      </c>
      <c r="F116" s="7">
        <f>'Expenditures 2002-03'!E116/'Expenditures 2002-03 per pupil'!C116</f>
        <v>4587.3611242716088</v>
      </c>
      <c r="G116" s="7">
        <f>'Expenditures 2002-03'!F116/'Expenditures 2002-03 per pupil'!C116</f>
        <v>296.32730346135213</v>
      </c>
      <c r="H116" s="7">
        <f>'Expenditures 2002-03'!G116/'Expenditures 2002-03 per pupil'!C116</f>
        <v>399.28987351013154</v>
      </c>
      <c r="I116" s="7">
        <f>'Expenditures 2002-03'!H116/'Expenditures 2002-03 per pupil'!C116</f>
        <v>279.79997531188792</v>
      </c>
      <c r="J116" s="7">
        <f>'Expenditures 2002-03'!I116/'Expenditures 2002-03 per pupil'!C116</f>
        <v>382.0101391194147</v>
      </c>
      <c r="K116" s="7">
        <f>'Expenditures 2002-03'!J116/'Expenditures 2002-03 per pupil'!C116</f>
        <v>78.753864144962719</v>
      </c>
      <c r="L116" s="7">
        <f>'Expenditures 2002-03'!K116/'Expenditures 2002-03 per pupil'!C116</f>
        <v>655.70064277457391</v>
      </c>
      <c r="M116" s="7">
        <f>'Expenditures 2002-03'!L116/'Expenditures 2002-03 per pupil'!C116</f>
        <v>429.18451943896537</v>
      </c>
      <c r="N116" s="7">
        <f>'Expenditures 2002-03'!M116/'Expenditures 2002-03 per pupil'!C116</f>
        <v>79.865512325227257</v>
      </c>
      <c r="O116" s="7">
        <f>'Expenditures 2002-03'!N116/'Expenditures 2002-03 per pupil'!C116</f>
        <v>0</v>
      </c>
      <c r="P116" s="7">
        <f>'Expenditures 2002-03'!O116/'Expenditures 2002-03 per pupil'!C116</f>
        <v>465.3888268891605</v>
      </c>
      <c r="Q116" s="7">
        <f>'Expenditures 2002-03'!P116/'Expenditures 2002-03 per pupil'!C116</f>
        <v>177.42378531021984</v>
      </c>
      <c r="R116" s="7">
        <f>'Expenditures 2002-03'!Q116/'Expenditures 2002-03 per pupil'!C116</f>
        <v>0</v>
      </c>
      <c r="S116" s="7">
        <f>'Expenditures 2002-03'!R116/'Expenditures 2002-03 per pupil'!C116</f>
        <v>247.1122929804601</v>
      </c>
      <c r="T116" s="7">
        <f>'Expenditures 2002-03'!S116/'Expenditures 2002-03 per pupil'!C116</f>
        <v>0</v>
      </c>
      <c r="U116" s="7">
        <f>'Expenditures 2002-03'!T116/'Expenditures 2002-03 per pupil'!C116</f>
        <v>0</v>
      </c>
      <c r="V116" s="7">
        <f>'Expenditures 2002-03'!U116/'Expenditures 2002-03 per pupil'!C116</f>
        <v>0</v>
      </c>
      <c r="W116" s="7">
        <f>'Expenditures 2002-03'!V116/'Expenditures 2002-03 per pupil'!C116</f>
        <v>0</v>
      </c>
      <c r="X116" s="7">
        <f>'Expenditures 2002-03'!W116/'Expenditures 2002-03 per pupil'!C116</f>
        <v>0</v>
      </c>
      <c r="Y116" s="7">
        <f>'Expenditures 2002-03'!X116/'Expenditures 2002-03 per pupil'!C116</f>
        <v>0</v>
      </c>
      <c r="Z116" s="7">
        <f>'Expenditures 2002-03'!Y116/'Expenditures 2002-03 per pupil'!C116</f>
        <v>0</v>
      </c>
      <c r="AA116" s="7">
        <f>'Expenditures 2002-03'!Z116/'Expenditures 2002-03 per pupil'!C116</f>
        <v>349.96240364872892</v>
      </c>
    </row>
    <row r="117" spans="1:27" x14ac:dyDescent="0.25">
      <c r="A117" s="20" t="s">
        <v>241</v>
      </c>
      <c r="B117" s="21" t="s">
        <v>505</v>
      </c>
      <c r="C117" s="29">
        <v>1447.2376000000002</v>
      </c>
      <c r="D117" s="7">
        <f>'Expenditures 2002-03'!C117/'Expenditures 2002-03 per pupil'!C117</f>
        <v>6955.6357643002075</v>
      </c>
      <c r="E117" s="7">
        <f>'Expenditures 2002-03'!D117/'Expenditures 2002-03 per pupil'!C117</f>
        <v>6569.45453186125</v>
      </c>
      <c r="F117" s="7">
        <f>'Expenditures 2002-03'!E117/'Expenditures 2002-03 per pupil'!C117</f>
        <v>3586.9600541058353</v>
      </c>
      <c r="G117" s="7">
        <f>'Expenditures 2002-03'!F117/'Expenditures 2002-03 per pupil'!C117</f>
        <v>191.883516569774</v>
      </c>
      <c r="H117" s="7">
        <f>'Expenditures 2002-03'!G117/'Expenditures 2002-03 per pupil'!C117</f>
        <v>279.84639840755932</v>
      </c>
      <c r="I117" s="7">
        <f>'Expenditures 2002-03'!H117/'Expenditures 2002-03 per pupil'!C117</f>
        <v>383.97895411230331</v>
      </c>
      <c r="J117" s="7">
        <f>'Expenditures 2002-03'!I117/'Expenditures 2002-03 per pupil'!C117</f>
        <v>376.96401751861612</v>
      </c>
      <c r="K117" s="7">
        <f>'Expenditures 2002-03'!J117/'Expenditures 2002-03 per pupil'!C117</f>
        <v>44.205001307318156</v>
      </c>
      <c r="L117" s="7">
        <f>'Expenditures 2002-03'!K117/'Expenditures 2002-03 per pupil'!C117</f>
        <v>645.16789779370015</v>
      </c>
      <c r="M117" s="7">
        <f>'Expenditures 2002-03'!L117/'Expenditures 2002-03 per pupil'!C117</f>
        <v>400.25510669429809</v>
      </c>
      <c r="N117" s="7">
        <f>'Expenditures 2002-03'!M117/'Expenditures 2002-03 per pupil'!C117</f>
        <v>40.399599899836758</v>
      </c>
      <c r="O117" s="7">
        <f>'Expenditures 2002-03'!N117/'Expenditures 2002-03 per pupil'!C117</f>
        <v>0</v>
      </c>
      <c r="P117" s="7">
        <f>'Expenditures 2002-03'!O117/'Expenditures 2002-03 per pupil'!C117</f>
        <v>478.65766478151198</v>
      </c>
      <c r="Q117" s="7">
        <f>'Expenditures 2002-03'!P117/'Expenditures 2002-03 per pupil'!C117</f>
        <v>141.13632067049667</v>
      </c>
      <c r="R117" s="7">
        <f>'Expenditures 2002-03'!Q117/'Expenditures 2002-03 per pupil'!C117</f>
        <v>0</v>
      </c>
      <c r="S117" s="7">
        <f>'Expenditures 2002-03'!R117/'Expenditures 2002-03 per pupil'!C117</f>
        <v>0</v>
      </c>
      <c r="T117" s="7">
        <f>'Expenditures 2002-03'!S117/'Expenditures 2002-03 per pupil'!C117</f>
        <v>0</v>
      </c>
      <c r="U117" s="7">
        <f>'Expenditures 2002-03'!T117/'Expenditures 2002-03 per pupil'!C117</f>
        <v>0</v>
      </c>
      <c r="V117" s="7">
        <f>'Expenditures 2002-03'!U117/'Expenditures 2002-03 per pupil'!C117</f>
        <v>1.185043837998681</v>
      </c>
      <c r="W117" s="7">
        <f>'Expenditures 2002-03'!V117/'Expenditures 2002-03 per pupil'!C117</f>
        <v>0</v>
      </c>
      <c r="X117" s="7">
        <f>'Expenditures 2002-03'!W117/'Expenditures 2002-03 per pupil'!C117</f>
        <v>0</v>
      </c>
      <c r="Y117" s="7">
        <f>'Expenditures 2002-03'!X117/'Expenditures 2002-03 per pupil'!C117</f>
        <v>0</v>
      </c>
      <c r="Z117" s="7">
        <f>'Expenditures 2002-03'!Y117/'Expenditures 2002-03 per pupil'!C117</f>
        <v>384.99618860095944</v>
      </c>
      <c r="AA117" s="7">
        <f>'Expenditures 2002-03'!Z117/'Expenditures 2002-03 per pupil'!C117</f>
        <v>12.640633438489989</v>
      </c>
    </row>
    <row r="118" spans="1:27" x14ac:dyDescent="0.25">
      <c r="A118" s="20" t="s">
        <v>243</v>
      </c>
      <c r="B118" s="21" t="s">
        <v>506</v>
      </c>
      <c r="C118" s="29">
        <v>4140.6862000000001</v>
      </c>
      <c r="D118" s="7">
        <f>'Expenditures 2002-03'!C118/'Expenditures 2002-03 per pupil'!C118</f>
        <v>6209.6405566787462</v>
      </c>
      <c r="E118" s="7">
        <f>'Expenditures 2002-03'!D118/'Expenditures 2002-03 per pupil'!C118</f>
        <v>5922.5690418172717</v>
      </c>
      <c r="F118" s="7">
        <f>'Expenditures 2002-03'!E118/'Expenditures 2002-03 per pupil'!C118</f>
        <v>3570.027591078986</v>
      </c>
      <c r="G118" s="7">
        <f>'Expenditures 2002-03'!F118/'Expenditures 2002-03 per pupil'!C118</f>
        <v>185.51709376093265</v>
      </c>
      <c r="H118" s="7">
        <f>'Expenditures 2002-03'!G118/'Expenditures 2002-03 per pupil'!C118</f>
        <v>191.32580730218098</v>
      </c>
      <c r="I118" s="7">
        <f>'Expenditures 2002-03'!H118/'Expenditures 2002-03 per pupil'!C118</f>
        <v>286.40804270557862</v>
      </c>
      <c r="J118" s="7">
        <f>'Expenditures 2002-03'!I118/'Expenditures 2002-03 per pupil'!C118</f>
        <v>303.60735860640682</v>
      </c>
      <c r="K118" s="7">
        <f>'Expenditures 2002-03'!J118/'Expenditures 2002-03 per pupil'!C118</f>
        <v>0</v>
      </c>
      <c r="L118" s="7">
        <f>'Expenditures 2002-03'!K118/'Expenditures 2002-03 per pupil'!C118</f>
        <v>597.85617417712069</v>
      </c>
      <c r="M118" s="7">
        <f>'Expenditures 2002-03'!L118/'Expenditures 2002-03 per pupil'!C118</f>
        <v>316.30396913439131</v>
      </c>
      <c r="N118" s="7">
        <f>'Expenditures 2002-03'!M118/'Expenditures 2002-03 per pupil'!C118</f>
        <v>2.228019597331476</v>
      </c>
      <c r="O118" s="7">
        <f>'Expenditures 2002-03'!N118/'Expenditures 2002-03 per pupil'!C118</f>
        <v>0</v>
      </c>
      <c r="P118" s="7">
        <f>'Expenditures 2002-03'!O118/'Expenditures 2002-03 per pupil'!C118</f>
        <v>390.60983177136194</v>
      </c>
      <c r="Q118" s="7">
        <f>'Expenditures 2002-03'!P118/'Expenditures 2002-03 per pupil'!C118</f>
        <v>78.685153682981337</v>
      </c>
      <c r="R118" s="7">
        <f>'Expenditures 2002-03'!Q118/'Expenditures 2002-03 per pupil'!C118</f>
        <v>0</v>
      </c>
      <c r="S118" s="7">
        <f>'Expenditures 2002-03'!R118/'Expenditures 2002-03 per pupil'!C118</f>
        <v>0</v>
      </c>
      <c r="T118" s="7">
        <f>'Expenditures 2002-03'!S118/'Expenditures 2002-03 per pupil'!C118</f>
        <v>0</v>
      </c>
      <c r="U118" s="7">
        <f>'Expenditures 2002-03'!T118/'Expenditures 2002-03 per pupil'!C118</f>
        <v>0</v>
      </c>
      <c r="V118" s="7">
        <f>'Expenditures 2002-03'!U118/'Expenditures 2002-03 per pupil'!C118</f>
        <v>72.233778546174293</v>
      </c>
      <c r="W118" s="7">
        <f>'Expenditures 2002-03'!V118/'Expenditures 2002-03 per pupil'!C118</f>
        <v>0</v>
      </c>
      <c r="X118" s="7">
        <f>'Expenditures 2002-03'!W118/'Expenditures 2002-03 per pupil'!C118</f>
        <v>0</v>
      </c>
      <c r="Y118" s="7">
        <f>'Expenditures 2002-03'!X118/'Expenditures 2002-03 per pupil'!C118</f>
        <v>0</v>
      </c>
      <c r="Z118" s="7">
        <f>'Expenditures 2002-03'!Y118/'Expenditures 2002-03 per pupil'!C118</f>
        <v>214.83773631529962</v>
      </c>
      <c r="AA118" s="7">
        <f>'Expenditures 2002-03'!Z118/'Expenditures 2002-03 per pupil'!C118</f>
        <v>838.12573384575728</v>
      </c>
    </row>
    <row r="119" spans="1:27" x14ac:dyDescent="0.25">
      <c r="A119" s="20" t="s">
        <v>245</v>
      </c>
      <c r="B119" s="21" t="s">
        <v>507</v>
      </c>
      <c r="C119" s="29">
        <v>1030.1883</v>
      </c>
      <c r="D119" s="7">
        <f>'Expenditures 2002-03'!C119/'Expenditures 2002-03 per pupil'!C119</f>
        <v>7651.5120779375957</v>
      </c>
      <c r="E119" s="7">
        <f>'Expenditures 2002-03'!D119/'Expenditures 2002-03 per pupil'!C119</f>
        <v>7071.8835090633429</v>
      </c>
      <c r="F119" s="7">
        <f>'Expenditures 2002-03'!E119/'Expenditures 2002-03 per pupil'!C119</f>
        <v>4219.5479117749637</v>
      </c>
      <c r="G119" s="7">
        <f>'Expenditures 2002-03'!F119/'Expenditures 2002-03 per pupil'!C119</f>
        <v>409.3083953681089</v>
      </c>
      <c r="H119" s="7">
        <f>'Expenditures 2002-03'!G119/'Expenditures 2002-03 per pupil'!C119</f>
        <v>153.69030108379218</v>
      </c>
      <c r="I119" s="7">
        <f>'Expenditures 2002-03'!H119/'Expenditures 2002-03 per pupil'!C119</f>
        <v>374.07317671924636</v>
      </c>
      <c r="J119" s="7">
        <f>'Expenditures 2002-03'!I119/'Expenditures 2002-03 per pupil'!C119</f>
        <v>291.05916850346676</v>
      </c>
      <c r="K119" s="7">
        <f>'Expenditures 2002-03'!J119/'Expenditures 2002-03 per pupil'!C119</f>
        <v>73.021058383210132</v>
      </c>
      <c r="L119" s="7">
        <f>'Expenditures 2002-03'!K119/'Expenditures 2002-03 per pupil'!C119</f>
        <v>426.64217793970289</v>
      </c>
      <c r="M119" s="7">
        <f>'Expenditures 2002-03'!L119/'Expenditures 2002-03 per pupil'!C119</f>
        <v>478.86602866679806</v>
      </c>
      <c r="N119" s="7">
        <f>'Expenditures 2002-03'!M119/'Expenditures 2002-03 per pupil'!C119</f>
        <v>0</v>
      </c>
      <c r="O119" s="7">
        <f>'Expenditures 2002-03'!N119/'Expenditures 2002-03 per pupil'!C119</f>
        <v>0</v>
      </c>
      <c r="P119" s="7">
        <f>'Expenditures 2002-03'!O119/'Expenditures 2002-03 per pupil'!C119</f>
        <v>483.30051894396388</v>
      </c>
      <c r="Q119" s="7">
        <f>'Expenditures 2002-03'!P119/'Expenditures 2002-03 per pupil'!C119</f>
        <v>162.37477168008994</v>
      </c>
      <c r="R119" s="7">
        <f>'Expenditures 2002-03'!Q119/'Expenditures 2002-03 per pupil'!C119</f>
        <v>0</v>
      </c>
      <c r="S119" s="7">
        <f>'Expenditures 2002-03'!R119/'Expenditures 2002-03 per pupil'!C119</f>
        <v>0</v>
      </c>
      <c r="T119" s="7">
        <f>'Expenditures 2002-03'!S119/'Expenditures 2002-03 per pupil'!C119</f>
        <v>0</v>
      </c>
      <c r="U119" s="7">
        <f>'Expenditures 2002-03'!T119/'Expenditures 2002-03 per pupil'!C119</f>
        <v>0</v>
      </c>
      <c r="V119" s="7">
        <f>'Expenditures 2002-03'!U119/'Expenditures 2002-03 per pupil'!C119</f>
        <v>0</v>
      </c>
      <c r="W119" s="7">
        <f>'Expenditures 2002-03'!V119/'Expenditures 2002-03 per pupil'!C119</f>
        <v>0</v>
      </c>
      <c r="X119" s="7">
        <f>'Expenditures 2002-03'!W119/'Expenditures 2002-03 per pupil'!C119</f>
        <v>5.5605271385823354</v>
      </c>
      <c r="Y119" s="7">
        <f>'Expenditures 2002-03'!X119/'Expenditures 2002-03 per pupil'!C119</f>
        <v>0</v>
      </c>
      <c r="Z119" s="7">
        <f>'Expenditures 2002-03'!Y119/'Expenditures 2002-03 per pupil'!C119</f>
        <v>574.06804173567104</v>
      </c>
      <c r="AA119" s="7">
        <f>'Expenditures 2002-03'!Z119/'Expenditures 2002-03 per pupil'!C119</f>
        <v>288.63417493675666</v>
      </c>
    </row>
    <row r="120" spans="1:27" x14ac:dyDescent="0.25">
      <c r="A120" s="20" t="s">
        <v>247</v>
      </c>
      <c r="B120" s="21" t="s">
        <v>508</v>
      </c>
      <c r="C120" s="29">
        <v>2056.6750000000002</v>
      </c>
      <c r="D120" s="7">
        <f>'Expenditures 2002-03'!C120/'Expenditures 2002-03 per pupil'!C120</f>
        <v>6270.3869206364634</v>
      </c>
      <c r="E120" s="7">
        <f>'Expenditures 2002-03'!D120/'Expenditures 2002-03 per pupil'!C120</f>
        <v>5921.3870008630429</v>
      </c>
      <c r="F120" s="7">
        <f>'Expenditures 2002-03'!E120/'Expenditures 2002-03 per pupil'!C120</f>
        <v>3522.2865012702537</v>
      </c>
      <c r="G120" s="7">
        <f>'Expenditures 2002-03'!F120/'Expenditures 2002-03 per pupil'!C120</f>
        <v>176.99685657675616</v>
      </c>
      <c r="H120" s="7">
        <f>'Expenditures 2002-03'!G120/'Expenditures 2002-03 per pupil'!C120</f>
        <v>201.57925292036902</v>
      </c>
      <c r="I120" s="7">
        <f>'Expenditures 2002-03'!H120/'Expenditures 2002-03 per pupil'!C120</f>
        <v>280.68850936584533</v>
      </c>
      <c r="J120" s="7">
        <f>'Expenditures 2002-03'!I120/'Expenditures 2002-03 per pupil'!C120</f>
        <v>244.89334484058006</v>
      </c>
      <c r="K120" s="7">
        <f>'Expenditures 2002-03'!J120/'Expenditures 2002-03 per pupil'!C120</f>
        <v>67.361571468511059</v>
      </c>
      <c r="L120" s="7">
        <f>'Expenditures 2002-03'!K120/'Expenditures 2002-03 per pupil'!C120</f>
        <v>565.34005129638854</v>
      </c>
      <c r="M120" s="7">
        <f>'Expenditures 2002-03'!L120/'Expenditures 2002-03 per pupil'!C120</f>
        <v>421.29189103771859</v>
      </c>
      <c r="N120" s="7">
        <f>'Expenditures 2002-03'!M120/'Expenditures 2002-03 per pupil'!C120</f>
        <v>56.113450107576547</v>
      </c>
      <c r="O120" s="7">
        <f>'Expenditures 2002-03'!N120/'Expenditures 2002-03 per pupil'!C120</f>
        <v>0</v>
      </c>
      <c r="P120" s="7">
        <f>'Expenditures 2002-03'!O120/'Expenditures 2002-03 per pupil'!C120</f>
        <v>323.21669685293006</v>
      </c>
      <c r="Q120" s="7">
        <f>'Expenditures 2002-03'!P120/'Expenditures 2002-03 per pupil'!C120</f>
        <v>61.618875126113743</v>
      </c>
      <c r="R120" s="7">
        <f>'Expenditures 2002-03'!Q120/'Expenditures 2002-03 per pupil'!C120</f>
        <v>0</v>
      </c>
      <c r="S120" s="7">
        <f>'Expenditures 2002-03'!R120/'Expenditures 2002-03 per pupil'!C120</f>
        <v>0</v>
      </c>
      <c r="T120" s="7">
        <f>'Expenditures 2002-03'!S120/'Expenditures 2002-03 per pupil'!C120</f>
        <v>0</v>
      </c>
      <c r="U120" s="7">
        <f>'Expenditures 2002-03'!T120/'Expenditures 2002-03 per pupil'!C120</f>
        <v>0</v>
      </c>
      <c r="V120" s="7">
        <f>'Expenditures 2002-03'!U120/'Expenditures 2002-03 per pupil'!C120</f>
        <v>0</v>
      </c>
      <c r="W120" s="7">
        <f>'Expenditures 2002-03'!V120/'Expenditures 2002-03 per pupil'!C120</f>
        <v>0</v>
      </c>
      <c r="X120" s="7">
        <f>'Expenditures 2002-03'!W120/'Expenditures 2002-03 per pupil'!C120</f>
        <v>0</v>
      </c>
      <c r="Y120" s="7">
        <f>'Expenditures 2002-03'!X120/'Expenditures 2002-03 per pupil'!C120</f>
        <v>0</v>
      </c>
      <c r="Z120" s="7">
        <f>'Expenditures 2002-03'!Y120/'Expenditures 2002-03 per pupil'!C120</f>
        <v>348.99991977342069</v>
      </c>
      <c r="AA120" s="7">
        <f>'Expenditures 2002-03'!Z120/'Expenditures 2002-03 per pupil'!C120</f>
        <v>104.54834137625049</v>
      </c>
    </row>
    <row r="121" spans="1:27" x14ac:dyDescent="0.25">
      <c r="A121" s="20" t="s">
        <v>249</v>
      </c>
      <c r="B121" s="21" t="s">
        <v>509</v>
      </c>
      <c r="C121" s="29">
        <v>1436.3051999999998</v>
      </c>
      <c r="D121" s="7">
        <f>'Expenditures 2002-03'!C121/'Expenditures 2002-03 per pupil'!C121</f>
        <v>8243.6215993648166</v>
      </c>
      <c r="E121" s="7">
        <f>'Expenditures 2002-03'!D121/'Expenditures 2002-03 per pupil'!C121</f>
        <v>7857.476997228724</v>
      </c>
      <c r="F121" s="7">
        <f>'Expenditures 2002-03'!E121/'Expenditures 2002-03 per pupil'!C121</f>
        <v>4395.1403295065711</v>
      </c>
      <c r="G121" s="7">
        <f>'Expenditures 2002-03'!F121/'Expenditures 2002-03 per pupil'!C121</f>
        <v>323.31061671293821</v>
      </c>
      <c r="H121" s="7">
        <f>'Expenditures 2002-03'!G121/'Expenditures 2002-03 per pupil'!C121</f>
        <v>223.84995890845485</v>
      </c>
      <c r="I121" s="7">
        <f>'Expenditures 2002-03'!H121/'Expenditures 2002-03 per pupil'!C121</f>
        <v>401.4675362868561</v>
      </c>
      <c r="J121" s="7">
        <f>'Expenditures 2002-03'!I121/'Expenditures 2002-03 per pupil'!C121</f>
        <v>469.34779599767523</v>
      </c>
      <c r="K121" s="7">
        <f>'Expenditures 2002-03'!J121/'Expenditures 2002-03 per pupil'!C121</f>
        <v>0</v>
      </c>
      <c r="L121" s="7">
        <f>'Expenditures 2002-03'!K121/'Expenditures 2002-03 per pupil'!C121</f>
        <v>781.36234555162798</v>
      </c>
      <c r="M121" s="7">
        <f>'Expenditures 2002-03'!L121/'Expenditures 2002-03 per pupil'!C121</f>
        <v>535.23123079969366</v>
      </c>
      <c r="N121" s="7">
        <f>'Expenditures 2002-03'!M121/'Expenditures 2002-03 per pupil'!C121</f>
        <v>96.001768983360932</v>
      </c>
      <c r="O121" s="7">
        <f>'Expenditures 2002-03'!N121/'Expenditures 2002-03 per pupil'!C121</f>
        <v>0</v>
      </c>
      <c r="P121" s="7">
        <f>'Expenditures 2002-03'!O121/'Expenditures 2002-03 per pupil'!C121</f>
        <v>509.66141457957548</v>
      </c>
      <c r="Q121" s="7">
        <f>'Expenditures 2002-03'!P121/'Expenditures 2002-03 per pupil'!C121</f>
        <v>122.10399990197071</v>
      </c>
      <c r="R121" s="7">
        <f>'Expenditures 2002-03'!Q121/'Expenditures 2002-03 per pupil'!C121</f>
        <v>0</v>
      </c>
      <c r="S121" s="7">
        <f>'Expenditures 2002-03'!R121/'Expenditures 2002-03 per pupil'!C121</f>
        <v>0</v>
      </c>
      <c r="T121" s="7">
        <f>'Expenditures 2002-03'!S121/'Expenditures 2002-03 per pupil'!C121</f>
        <v>0</v>
      </c>
      <c r="U121" s="7">
        <f>'Expenditures 2002-03'!T121/'Expenditures 2002-03 per pupil'!C121</f>
        <v>0</v>
      </c>
      <c r="V121" s="7">
        <f>'Expenditures 2002-03'!U121/'Expenditures 2002-03 per pupil'!C121</f>
        <v>0</v>
      </c>
      <c r="W121" s="7">
        <f>'Expenditures 2002-03'!V121/'Expenditures 2002-03 per pupil'!C121</f>
        <v>0</v>
      </c>
      <c r="X121" s="7">
        <f>'Expenditures 2002-03'!W121/'Expenditures 2002-03 per pupil'!C121</f>
        <v>0</v>
      </c>
      <c r="Y121" s="7">
        <f>'Expenditures 2002-03'!X121/'Expenditures 2002-03 per pupil'!C121</f>
        <v>0</v>
      </c>
      <c r="Z121" s="7">
        <f>'Expenditures 2002-03'!Y121/'Expenditures 2002-03 per pupil'!C121</f>
        <v>386.14460213609203</v>
      </c>
      <c r="AA121" s="7">
        <f>'Expenditures 2002-03'!Z121/'Expenditures 2002-03 per pupil'!C121</f>
        <v>35.911587592943341</v>
      </c>
    </row>
    <row r="122" spans="1:27" x14ac:dyDescent="0.25">
      <c r="A122" s="20" t="s">
        <v>251</v>
      </c>
      <c r="B122" s="21" t="s">
        <v>510</v>
      </c>
      <c r="C122" s="29">
        <v>1468.6228000000001</v>
      </c>
      <c r="D122" s="7">
        <f>'Expenditures 2002-03'!C122/'Expenditures 2002-03 per pupil'!C122</f>
        <v>7600.7855931420909</v>
      </c>
      <c r="E122" s="7">
        <f>'Expenditures 2002-03'!D122/'Expenditures 2002-03 per pupil'!C122</f>
        <v>7219.9446583561139</v>
      </c>
      <c r="F122" s="7">
        <f>'Expenditures 2002-03'!E122/'Expenditures 2002-03 per pupil'!C122</f>
        <v>4428.6194249469636</v>
      </c>
      <c r="G122" s="7">
        <f>'Expenditures 2002-03'!F122/'Expenditures 2002-03 per pupil'!C122</f>
        <v>223.03600352656923</v>
      </c>
      <c r="H122" s="7">
        <f>'Expenditures 2002-03'!G122/'Expenditures 2002-03 per pupil'!C122</f>
        <v>274.25106024501321</v>
      </c>
      <c r="I122" s="7">
        <f>'Expenditures 2002-03'!H122/'Expenditures 2002-03 per pupil'!C122</f>
        <v>436.88792656630409</v>
      </c>
      <c r="J122" s="7">
        <f>'Expenditures 2002-03'!I122/'Expenditures 2002-03 per pupil'!C122</f>
        <v>382.30469389417078</v>
      </c>
      <c r="K122" s="7">
        <f>'Expenditures 2002-03'!J122/'Expenditures 2002-03 per pupil'!C122</f>
        <v>0</v>
      </c>
      <c r="L122" s="7">
        <f>'Expenditures 2002-03'!K122/'Expenditures 2002-03 per pupil'!C122</f>
        <v>594.53500926173831</v>
      </c>
      <c r="M122" s="7">
        <f>'Expenditures 2002-03'!L122/'Expenditures 2002-03 per pupil'!C122</f>
        <v>224.61264390012192</v>
      </c>
      <c r="N122" s="7">
        <f>'Expenditures 2002-03'!M122/'Expenditures 2002-03 per pupil'!C122</f>
        <v>0</v>
      </c>
      <c r="O122" s="7">
        <f>'Expenditures 2002-03'!N122/'Expenditures 2002-03 per pupil'!C122</f>
        <v>0</v>
      </c>
      <c r="P122" s="7">
        <f>'Expenditures 2002-03'!O122/'Expenditures 2002-03 per pupil'!C122</f>
        <v>503.80209949076095</v>
      </c>
      <c r="Q122" s="7">
        <f>'Expenditures 2002-03'!P122/'Expenditures 2002-03 per pupil'!C122</f>
        <v>151.89579652447176</v>
      </c>
      <c r="R122" s="7">
        <f>'Expenditures 2002-03'!Q122/'Expenditures 2002-03 per pupil'!C122</f>
        <v>0</v>
      </c>
      <c r="S122" s="7">
        <f>'Expenditures 2002-03'!R122/'Expenditures 2002-03 per pupil'!C122</f>
        <v>0</v>
      </c>
      <c r="T122" s="7">
        <f>'Expenditures 2002-03'!S122/'Expenditures 2002-03 per pupil'!C122</f>
        <v>0</v>
      </c>
      <c r="U122" s="7">
        <f>'Expenditures 2002-03'!T122/'Expenditures 2002-03 per pupil'!C122</f>
        <v>46.428803910711444</v>
      </c>
      <c r="V122" s="7">
        <f>'Expenditures 2002-03'!U122/'Expenditures 2002-03 per pupil'!C122</f>
        <v>0</v>
      </c>
      <c r="W122" s="7">
        <f>'Expenditures 2002-03'!V122/'Expenditures 2002-03 per pupil'!C122</f>
        <v>0</v>
      </c>
      <c r="X122" s="7">
        <f>'Expenditures 2002-03'!W122/'Expenditures 2002-03 per pupil'!C122</f>
        <v>0</v>
      </c>
      <c r="Y122" s="7">
        <f>'Expenditures 2002-03'!X122/'Expenditures 2002-03 per pupil'!C122</f>
        <v>0</v>
      </c>
      <c r="Z122" s="7">
        <f>'Expenditures 2002-03'!Y122/'Expenditures 2002-03 per pupil'!C122</f>
        <v>334.41213087526626</v>
      </c>
      <c r="AA122" s="7">
        <f>'Expenditures 2002-03'!Z122/'Expenditures 2002-03 per pupil'!C122</f>
        <v>30.893569131570064</v>
      </c>
    </row>
    <row r="123" spans="1:27" x14ac:dyDescent="0.25">
      <c r="A123" s="20" t="s">
        <v>253</v>
      </c>
      <c r="B123" s="21" t="s">
        <v>511</v>
      </c>
      <c r="C123" s="29">
        <v>1793.0870999999997</v>
      </c>
      <c r="D123" s="7">
        <f>'Expenditures 2002-03'!C123/'Expenditures 2002-03 per pupil'!C123</f>
        <v>7363.6158053894878</v>
      </c>
      <c r="E123" s="7">
        <f>'Expenditures 2002-03'!D123/'Expenditures 2002-03 per pupil'!C123</f>
        <v>7049.9228509312252</v>
      </c>
      <c r="F123" s="7">
        <f>'Expenditures 2002-03'!E123/'Expenditures 2002-03 per pupil'!C123</f>
        <v>4125.7260787833457</v>
      </c>
      <c r="G123" s="7">
        <f>'Expenditures 2002-03'!F123/'Expenditures 2002-03 per pupil'!C123</f>
        <v>193.25375772320265</v>
      </c>
      <c r="H123" s="7">
        <f>'Expenditures 2002-03'!G123/'Expenditures 2002-03 per pupil'!C123</f>
        <v>233.04257779781031</v>
      </c>
      <c r="I123" s="7">
        <f>'Expenditures 2002-03'!H123/'Expenditures 2002-03 per pupil'!C123</f>
        <v>198.13501530405304</v>
      </c>
      <c r="J123" s="7">
        <f>'Expenditures 2002-03'!I123/'Expenditures 2002-03 per pupil'!C123</f>
        <v>402.064645939397</v>
      </c>
      <c r="K123" s="7">
        <f>'Expenditures 2002-03'!J123/'Expenditures 2002-03 per pupil'!C123</f>
        <v>90.83250334018912</v>
      </c>
      <c r="L123" s="7">
        <f>'Expenditures 2002-03'!K123/'Expenditures 2002-03 per pupil'!C123</f>
        <v>762.09017955681031</v>
      </c>
      <c r="M123" s="7">
        <f>'Expenditures 2002-03'!L123/'Expenditures 2002-03 per pupil'!C123</f>
        <v>387.9452537470155</v>
      </c>
      <c r="N123" s="7">
        <f>'Expenditures 2002-03'!M123/'Expenditures 2002-03 per pupil'!C123</f>
        <v>57.851829952934253</v>
      </c>
      <c r="O123" s="7">
        <f>'Expenditures 2002-03'!N123/'Expenditures 2002-03 per pupil'!C123</f>
        <v>0</v>
      </c>
      <c r="P123" s="7">
        <f>'Expenditures 2002-03'!O123/'Expenditures 2002-03 per pupil'!C123</f>
        <v>478.46817926468833</v>
      </c>
      <c r="Q123" s="7">
        <f>'Expenditures 2002-03'!P123/'Expenditures 2002-03 per pupil'!C123</f>
        <v>120.51282952177841</v>
      </c>
      <c r="R123" s="7">
        <f>'Expenditures 2002-03'!Q123/'Expenditures 2002-03 per pupil'!C123</f>
        <v>0</v>
      </c>
      <c r="S123" s="7">
        <f>'Expenditures 2002-03'!R123/'Expenditures 2002-03 per pupil'!C123</f>
        <v>0</v>
      </c>
      <c r="T123" s="7">
        <f>'Expenditures 2002-03'!S123/'Expenditures 2002-03 per pupil'!C123</f>
        <v>0</v>
      </c>
      <c r="U123" s="7">
        <f>'Expenditures 2002-03'!T123/'Expenditures 2002-03 per pupil'!C123</f>
        <v>0</v>
      </c>
      <c r="V123" s="7">
        <f>'Expenditures 2002-03'!U123/'Expenditures 2002-03 per pupil'!C123</f>
        <v>0</v>
      </c>
      <c r="W123" s="7">
        <f>'Expenditures 2002-03'!V123/'Expenditures 2002-03 per pupil'!C123</f>
        <v>0</v>
      </c>
      <c r="X123" s="7">
        <f>'Expenditures 2002-03'!W123/'Expenditures 2002-03 per pupil'!C123</f>
        <v>0</v>
      </c>
      <c r="Y123" s="7">
        <f>'Expenditures 2002-03'!X123/'Expenditures 2002-03 per pupil'!C123</f>
        <v>0</v>
      </c>
      <c r="Z123" s="7">
        <f>'Expenditures 2002-03'!Y123/'Expenditures 2002-03 per pupil'!C123</f>
        <v>313.69295445826367</v>
      </c>
      <c r="AA123" s="7">
        <f>'Expenditures 2002-03'!Z123/'Expenditures 2002-03 per pupil'!C123</f>
        <v>1.6089569770481313</v>
      </c>
    </row>
    <row r="124" spans="1:27" x14ac:dyDescent="0.25">
      <c r="A124" s="20" t="s">
        <v>255</v>
      </c>
      <c r="B124" s="21" t="s">
        <v>512</v>
      </c>
      <c r="C124" s="29">
        <v>3551.0781000000002</v>
      </c>
      <c r="D124" s="7">
        <f>'Expenditures 2002-03'!C124/'Expenditures 2002-03 per pupil'!C124</f>
        <v>7028.9114677596071</v>
      </c>
      <c r="E124" s="7">
        <f>'Expenditures 2002-03'!D124/'Expenditures 2002-03 per pupil'!C124</f>
        <v>6674.3747342532397</v>
      </c>
      <c r="F124" s="7">
        <f>'Expenditures 2002-03'!E124/'Expenditures 2002-03 per pupil'!C124</f>
        <v>4061.7394982104165</v>
      </c>
      <c r="G124" s="7">
        <f>'Expenditures 2002-03'!F124/'Expenditures 2002-03 per pupil'!C124</f>
        <v>273.02732091417533</v>
      </c>
      <c r="H124" s="7">
        <f>'Expenditures 2002-03'!G124/'Expenditures 2002-03 per pupil'!C124</f>
        <v>163.48406980967272</v>
      </c>
      <c r="I124" s="7">
        <f>'Expenditures 2002-03'!H124/'Expenditures 2002-03 per pupil'!C124</f>
        <v>248.24590594050858</v>
      </c>
      <c r="J124" s="7">
        <f>'Expenditures 2002-03'!I124/'Expenditures 2002-03 per pupil'!C124</f>
        <v>339.20455311867119</v>
      </c>
      <c r="K124" s="7">
        <f>'Expenditures 2002-03'!J124/'Expenditures 2002-03 per pupil'!C124</f>
        <v>46.071284661410289</v>
      </c>
      <c r="L124" s="7">
        <f>'Expenditures 2002-03'!K124/'Expenditures 2002-03 per pupil'!C124</f>
        <v>506.58724177313928</v>
      </c>
      <c r="M124" s="7">
        <f>'Expenditures 2002-03'!L124/'Expenditures 2002-03 per pupil'!C124</f>
        <v>414.26540858112918</v>
      </c>
      <c r="N124" s="7">
        <f>'Expenditures 2002-03'!M124/'Expenditures 2002-03 per pupil'!C124</f>
        <v>92.313055575995349</v>
      </c>
      <c r="O124" s="7">
        <f>'Expenditures 2002-03'!N124/'Expenditures 2002-03 per pupil'!C124</f>
        <v>0</v>
      </c>
      <c r="P124" s="7">
        <f>'Expenditures 2002-03'!O124/'Expenditures 2002-03 per pupil'!C124</f>
        <v>424.97612204023329</v>
      </c>
      <c r="Q124" s="7">
        <f>'Expenditures 2002-03'!P124/'Expenditures 2002-03 per pupil'!C124</f>
        <v>104.46027362788783</v>
      </c>
      <c r="R124" s="7">
        <f>'Expenditures 2002-03'!Q124/'Expenditures 2002-03 per pupil'!C124</f>
        <v>0</v>
      </c>
      <c r="S124" s="7">
        <f>'Expenditures 2002-03'!R124/'Expenditures 2002-03 per pupil'!C124</f>
        <v>0</v>
      </c>
      <c r="T124" s="7">
        <f>'Expenditures 2002-03'!S124/'Expenditures 2002-03 per pupil'!C124</f>
        <v>0</v>
      </c>
      <c r="U124" s="7">
        <f>'Expenditures 2002-03'!T124/'Expenditures 2002-03 per pupil'!C124</f>
        <v>0</v>
      </c>
      <c r="V124" s="7">
        <f>'Expenditures 2002-03'!U124/'Expenditures 2002-03 per pupil'!C124</f>
        <v>0</v>
      </c>
      <c r="W124" s="7">
        <f>'Expenditures 2002-03'!V124/'Expenditures 2002-03 per pupil'!C124</f>
        <v>0</v>
      </c>
      <c r="X124" s="7">
        <f>'Expenditures 2002-03'!W124/'Expenditures 2002-03 per pupil'!C124</f>
        <v>0</v>
      </c>
      <c r="Y124" s="7">
        <f>'Expenditures 2002-03'!X124/'Expenditures 2002-03 per pupil'!C124</f>
        <v>0</v>
      </c>
      <c r="Z124" s="7">
        <f>'Expenditures 2002-03'!Y124/'Expenditures 2002-03 per pupil'!C124</f>
        <v>354.53673350636808</v>
      </c>
      <c r="AA124" s="7">
        <f>'Expenditures 2002-03'!Z124/'Expenditures 2002-03 per pupil'!C124</f>
        <v>319.43475982688187</v>
      </c>
    </row>
    <row r="125" spans="1:27" x14ac:dyDescent="0.25">
      <c r="A125" s="20" t="s">
        <v>257</v>
      </c>
      <c r="B125" s="21" t="s">
        <v>513</v>
      </c>
      <c r="C125" s="29">
        <v>714.21289999999999</v>
      </c>
      <c r="D125" s="7">
        <f>'Expenditures 2002-03'!C125/'Expenditures 2002-03 per pupil'!C125</f>
        <v>7485.0242693740192</v>
      </c>
      <c r="E125" s="7">
        <f>'Expenditures 2002-03'!D125/'Expenditures 2002-03 per pupil'!C125</f>
        <v>7115.6580901857133</v>
      </c>
      <c r="F125" s="7">
        <f>'Expenditures 2002-03'!E125/'Expenditures 2002-03 per pupil'!C125</f>
        <v>4419.7740337650021</v>
      </c>
      <c r="G125" s="7">
        <f>'Expenditures 2002-03'!F125/'Expenditures 2002-03 per pupil'!C125</f>
        <v>337.21908411343452</v>
      </c>
      <c r="H125" s="7">
        <f>'Expenditures 2002-03'!G125/'Expenditures 2002-03 per pupil'!C125</f>
        <v>277.54957940412447</v>
      </c>
      <c r="I125" s="7">
        <f>'Expenditures 2002-03'!H125/'Expenditures 2002-03 per pupil'!C125</f>
        <v>367.52851985731422</v>
      </c>
      <c r="J125" s="7">
        <f>'Expenditures 2002-03'!I125/'Expenditures 2002-03 per pupil'!C125</f>
        <v>257.43081649743374</v>
      </c>
      <c r="K125" s="7">
        <f>'Expenditures 2002-03'!J125/'Expenditures 2002-03 per pupil'!C125</f>
        <v>95.273440174491398</v>
      </c>
      <c r="L125" s="7">
        <f>'Expenditures 2002-03'!K125/'Expenditures 2002-03 per pupil'!C125</f>
        <v>420.95562821674042</v>
      </c>
      <c r="M125" s="7">
        <f>'Expenditures 2002-03'!L125/'Expenditures 2002-03 per pupil'!C125</f>
        <v>303.93811145108134</v>
      </c>
      <c r="N125" s="7">
        <f>'Expenditures 2002-03'!M125/'Expenditures 2002-03 per pupil'!C125</f>
        <v>79.766901437932589</v>
      </c>
      <c r="O125" s="7">
        <f>'Expenditures 2002-03'!N125/'Expenditures 2002-03 per pupil'!C125</f>
        <v>0</v>
      </c>
      <c r="P125" s="7">
        <f>'Expenditures 2002-03'!O125/'Expenditures 2002-03 per pupil'!C125</f>
        <v>437.71392255726551</v>
      </c>
      <c r="Q125" s="7">
        <f>'Expenditures 2002-03'!P125/'Expenditures 2002-03 per pupil'!C125</f>
        <v>118.50805271089334</v>
      </c>
      <c r="R125" s="7">
        <f>'Expenditures 2002-03'!Q125/'Expenditures 2002-03 per pupil'!C125</f>
        <v>0</v>
      </c>
      <c r="S125" s="7">
        <f>'Expenditures 2002-03'!R125/'Expenditures 2002-03 per pupil'!C125</f>
        <v>0</v>
      </c>
      <c r="T125" s="7">
        <f>'Expenditures 2002-03'!S125/'Expenditures 2002-03 per pupil'!C125</f>
        <v>0</v>
      </c>
      <c r="U125" s="7">
        <f>'Expenditures 2002-03'!T125/'Expenditures 2002-03 per pupil'!C125</f>
        <v>0</v>
      </c>
      <c r="V125" s="7">
        <f>'Expenditures 2002-03'!U125/'Expenditures 2002-03 per pupil'!C125</f>
        <v>0</v>
      </c>
      <c r="W125" s="7">
        <f>'Expenditures 2002-03'!V125/'Expenditures 2002-03 per pupil'!C125</f>
        <v>0</v>
      </c>
      <c r="X125" s="7">
        <f>'Expenditures 2002-03'!W125/'Expenditures 2002-03 per pupil'!C125</f>
        <v>64.679313409208945</v>
      </c>
      <c r="Y125" s="7">
        <f>'Expenditures 2002-03'!X125/'Expenditures 2002-03 per pupil'!C125</f>
        <v>0</v>
      </c>
      <c r="Z125" s="7">
        <f>'Expenditures 2002-03'!Y125/'Expenditures 2002-03 per pupil'!C125</f>
        <v>304.68686577909756</v>
      </c>
      <c r="AA125" s="7">
        <f>'Expenditures 2002-03'!Z125/'Expenditures 2002-03 per pupil'!C125</f>
        <v>34.24329076106018</v>
      </c>
    </row>
    <row r="126" spans="1:27" x14ac:dyDescent="0.25">
      <c r="A126" s="20" t="s">
        <v>259</v>
      </c>
      <c r="B126" s="21" t="s">
        <v>514</v>
      </c>
      <c r="C126" s="29">
        <v>2040.8659000000002</v>
      </c>
      <c r="D126" s="7">
        <f>'Expenditures 2002-03'!C126/'Expenditures 2002-03 per pupil'!C126</f>
        <v>7458.8590705543165</v>
      </c>
      <c r="E126" s="7">
        <f>'Expenditures 2002-03'!D126/'Expenditures 2002-03 per pupil'!C126</f>
        <v>7184.4009643161744</v>
      </c>
      <c r="F126" s="7">
        <f>'Expenditures 2002-03'!E126/'Expenditures 2002-03 per pupil'!C126</f>
        <v>4108.7673423324868</v>
      </c>
      <c r="G126" s="7">
        <f>'Expenditures 2002-03'!F126/'Expenditures 2002-03 per pupil'!C126</f>
        <v>254.98617033093646</v>
      </c>
      <c r="H126" s="7">
        <f>'Expenditures 2002-03'!G126/'Expenditures 2002-03 per pupil'!C126</f>
        <v>258.44687786688974</v>
      </c>
      <c r="I126" s="7">
        <f>'Expenditures 2002-03'!H126/'Expenditures 2002-03 per pupil'!C126</f>
        <v>246.83576711238106</v>
      </c>
      <c r="J126" s="7">
        <f>'Expenditures 2002-03'!I126/'Expenditures 2002-03 per pupil'!C126</f>
        <v>300.56568145903162</v>
      </c>
      <c r="K126" s="7">
        <f>'Expenditures 2002-03'!J126/'Expenditures 2002-03 per pupil'!C126</f>
        <v>82.246222057020006</v>
      </c>
      <c r="L126" s="7">
        <f>'Expenditures 2002-03'!K126/'Expenditures 2002-03 per pupil'!C126</f>
        <v>648.82147327759264</v>
      </c>
      <c r="M126" s="7">
        <f>'Expenditures 2002-03'!L126/'Expenditures 2002-03 per pupil'!C126</f>
        <v>520.61621491152346</v>
      </c>
      <c r="N126" s="7">
        <f>'Expenditures 2002-03'!M126/'Expenditures 2002-03 per pupil'!C126</f>
        <v>64.874963122270799</v>
      </c>
      <c r="O126" s="7">
        <f>'Expenditures 2002-03'!N126/'Expenditures 2002-03 per pupil'!C126</f>
        <v>0</v>
      </c>
      <c r="P126" s="7">
        <f>'Expenditures 2002-03'!O126/'Expenditures 2002-03 per pupil'!C126</f>
        <v>536.06228121112702</v>
      </c>
      <c r="Q126" s="7">
        <f>'Expenditures 2002-03'!P126/'Expenditures 2002-03 per pupil'!C126</f>
        <v>162.17797063491528</v>
      </c>
      <c r="R126" s="7">
        <f>'Expenditures 2002-03'!Q126/'Expenditures 2002-03 per pupil'!C126</f>
        <v>0</v>
      </c>
      <c r="S126" s="7">
        <f>'Expenditures 2002-03'!R126/'Expenditures 2002-03 per pupil'!C126</f>
        <v>0</v>
      </c>
      <c r="T126" s="7">
        <f>'Expenditures 2002-03'!S126/'Expenditures 2002-03 per pupil'!C126</f>
        <v>47.403761315233886</v>
      </c>
      <c r="U126" s="7">
        <f>'Expenditures 2002-03'!T126/'Expenditures 2002-03 per pupil'!C126</f>
        <v>0</v>
      </c>
      <c r="V126" s="7">
        <f>'Expenditures 2002-03'!U126/'Expenditures 2002-03 per pupil'!C126</f>
        <v>0</v>
      </c>
      <c r="W126" s="7">
        <f>'Expenditures 2002-03'!V126/'Expenditures 2002-03 per pupil'!C126</f>
        <v>0</v>
      </c>
      <c r="X126" s="7">
        <f>'Expenditures 2002-03'!W126/'Expenditures 2002-03 per pupil'!C126</f>
        <v>0</v>
      </c>
      <c r="Y126" s="7">
        <f>'Expenditures 2002-03'!X126/'Expenditures 2002-03 per pupil'!C126</f>
        <v>0</v>
      </c>
      <c r="Z126" s="7">
        <f>'Expenditures 2002-03'!Y126/'Expenditures 2002-03 per pupil'!C126</f>
        <v>227.05434492290743</v>
      </c>
      <c r="AA126" s="7">
        <f>'Expenditures 2002-03'!Z126/'Expenditures 2002-03 per pupil'!C126</f>
        <v>7.9368272065303254</v>
      </c>
    </row>
    <row r="127" spans="1:27" x14ac:dyDescent="0.25">
      <c r="A127" s="20" t="s">
        <v>261</v>
      </c>
      <c r="B127" s="21" t="s">
        <v>515</v>
      </c>
      <c r="C127" s="29">
        <v>4560.1464000000005</v>
      </c>
      <c r="D127" s="7">
        <f>'Expenditures 2002-03'!C127/'Expenditures 2002-03 per pupil'!C127</f>
        <v>7323.49702632354</v>
      </c>
      <c r="E127" s="7">
        <f>'Expenditures 2002-03'!D127/'Expenditures 2002-03 per pupil'!C127</f>
        <v>7026.3704603869728</v>
      </c>
      <c r="F127" s="7">
        <f>'Expenditures 2002-03'!E127/'Expenditures 2002-03 per pupil'!C127</f>
        <v>4293.4863757882858</v>
      </c>
      <c r="G127" s="7">
        <f>'Expenditures 2002-03'!F127/'Expenditures 2002-03 per pupil'!C127</f>
        <v>232.6361539620745</v>
      </c>
      <c r="H127" s="7">
        <f>'Expenditures 2002-03'!G127/'Expenditures 2002-03 per pupil'!C127</f>
        <v>192.14379169931908</v>
      </c>
      <c r="I127" s="7">
        <f>'Expenditures 2002-03'!H127/'Expenditures 2002-03 per pupil'!C127</f>
        <v>199.49520699598588</v>
      </c>
      <c r="J127" s="7">
        <f>'Expenditures 2002-03'!I127/'Expenditures 2002-03 per pupil'!C127</f>
        <v>274.90071590684016</v>
      </c>
      <c r="K127" s="7">
        <f>'Expenditures 2002-03'!J127/'Expenditures 2002-03 per pupil'!C127</f>
        <v>43.080029185027911</v>
      </c>
      <c r="L127" s="7">
        <f>'Expenditures 2002-03'!K127/'Expenditures 2002-03 per pupil'!C127</f>
        <v>632.60127350297341</v>
      </c>
      <c r="M127" s="7">
        <f>'Expenditures 2002-03'!L127/'Expenditures 2002-03 per pupil'!C127</f>
        <v>567.47312542421878</v>
      </c>
      <c r="N127" s="7">
        <f>'Expenditures 2002-03'!M127/'Expenditures 2002-03 per pupil'!C127</f>
        <v>44.777897920119401</v>
      </c>
      <c r="O127" s="7">
        <f>'Expenditures 2002-03'!N127/'Expenditures 2002-03 per pupil'!C127</f>
        <v>0</v>
      </c>
      <c r="P127" s="7">
        <f>'Expenditures 2002-03'!O127/'Expenditures 2002-03 per pupil'!C127</f>
        <v>442.16580634341034</v>
      </c>
      <c r="Q127" s="7">
        <f>'Expenditures 2002-03'!P127/'Expenditures 2002-03 per pupil'!C127</f>
        <v>103.61008365871761</v>
      </c>
      <c r="R127" s="7">
        <f>'Expenditures 2002-03'!Q127/'Expenditures 2002-03 per pupil'!C127</f>
        <v>0</v>
      </c>
      <c r="S127" s="7">
        <f>'Expenditures 2002-03'!R127/'Expenditures 2002-03 per pupil'!C127</f>
        <v>0</v>
      </c>
      <c r="T127" s="7">
        <f>'Expenditures 2002-03'!S127/'Expenditures 2002-03 per pupil'!C127</f>
        <v>0</v>
      </c>
      <c r="U127" s="7">
        <f>'Expenditures 2002-03'!T127/'Expenditures 2002-03 per pupil'!C127</f>
        <v>0</v>
      </c>
      <c r="V127" s="7">
        <f>'Expenditures 2002-03'!U127/'Expenditures 2002-03 per pupil'!C127</f>
        <v>0</v>
      </c>
      <c r="W127" s="7">
        <f>'Expenditures 2002-03'!V127/'Expenditures 2002-03 per pupil'!C127</f>
        <v>0</v>
      </c>
      <c r="X127" s="7">
        <f>'Expenditures 2002-03'!W127/'Expenditures 2002-03 per pupil'!C127</f>
        <v>0</v>
      </c>
      <c r="Y127" s="7">
        <f>'Expenditures 2002-03'!X127/'Expenditures 2002-03 per pupil'!C127</f>
        <v>0</v>
      </c>
      <c r="Z127" s="7">
        <f>'Expenditures 2002-03'!Y127/'Expenditures 2002-03 per pupil'!C127</f>
        <v>297.12656593656726</v>
      </c>
      <c r="AA127" s="7">
        <f>'Expenditures 2002-03'!Z127/'Expenditures 2002-03 per pupil'!C127</f>
        <v>1130.259366234382</v>
      </c>
    </row>
    <row r="128" spans="1:27" x14ac:dyDescent="0.25">
      <c r="A128" s="20" t="s">
        <v>263</v>
      </c>
      <c r="B128" s="21" t="s">
        <v>516</v>
      </c>
      <c r="C128" s="29">
        <v>1457.1411000000001</v>
      </c>
      <c r="D128" s="7">
        <f>'Expenditures 2002-03'!C128/'Expenditures 2002-03 per pupil'!C128</f>
        <v>6656.498811268174</v>
      </c>
      <c r="E128" s="7">
        <f>'Expenditures 2002-03'!D128/'Expenditures 2002-03 per pupil'!C128</f>
        <v>6372.644920934561</v>
      </c>
      <c r="F128" s="7">
        <f>'Expenditures 2002-03'!E128/'Expenditures 2002-03 per pupil'!C128</f>
        <v>3909.579353708436</v>
      </c>
      <c r="G128" s="7">
        <f>'Expenditures 2002-03'!F128/'Expenditures 2002-03 per pupil'!C128</f>
        <v>111.56907865683016</v>
      </c>
      <c r="H128" s="7">
        <f>'Expenditures 2002-03'!G128/'Expenditures 2002-03 per pupil'!C128</f>
        <v>193.0367416031296</v>
      </c>
      <c r="I128" s="7">
        <f>'Expenditures 2002-03'!H128/'Expenditures 2002-03 per pupil'!C128</f>
        <v>431.49437621380656</v>
      </c>
      <c r="J128" s="7">
        <f>'Expenditures 2002-03'!I128/'Expenditures 2002-03 per pupil'!C128</f>
        <v>298.38720491790394</v>
      </c>
      <c r="K128" s="7">
        <f>'Expenditures 2002-03'!J128/'Expenditures 2002-03 per pupil'!C128</f>
        <v>60.211499078572409</v>
      </c>
      <c r="L128" s="7">
        <f>'Expenditures 2002-03'!K128/'Expenditures 2002-03 per pupil'!C128</f>
        <v>635.58794683644567</v>
      </c>
      <c r="M128" s="7">
        <f>'Expenditures 2002-03'!L128/'Expenditures 2002-03 per pupil'!C128</f>
        <v>247.20210005743439</v>
      </c>
      <c r="N128" s="7">
        <f>'Expenditures 2002-03'!M128/'Expenditures 2002-03 per pupil'!C128</f>
        <v>33.842481006129056</v>
      </c>
      <c r="O128" s="7">
        <f>'Expenditures 2002-03'!N128/'Expenditures 2002-03 per pupil'!C128</f>
        <v>0</v>
      </c>
      <c r="P128" s="7">
        <f>'Expenditures 2002-03'!O128/'Expenditures 2002-03 per pupil'!C128</f>
        <v>400.54051731846698</v>
      </c>
      <c r="Q128" s="7">
        <f>'Expenditures 2002-03'!P128/'Expenditures 2002-03 per pupil'!C128</f>
        <v>51.193621537406365</v>
      </c>
      <c r="R128" s="7">
        <f>'Expenditures 2002-03'!Q128/'Expenditures 2002-03 per pupil'!C128</f>
        <v>0</v>
      </c>
      <c r="S128" s="7">
        <f>'Expenditures 2002-03'!R128/'Expenditures 2002-03 per pupil'!C128</f>
        <v>0</v>
      </c>
      <c r="T128" s="7">
        <f>'Expenditures 2002-03'!S128/'Expenditures 2002-03 per pupil'!C128</f>
        <v>0</v>
      </c>
      <c r="U128" s="7">
        <f>'Expenditures 2002-03'!T128/'Expenditures 2002-03 per pupil'!C128</f>
        <v>0</v>
      </c>
      <c r="V128" s="7">
        <f>'Expenditures 2002-03'!U128/'Expenditures 2002-03 per pupil'!C128</f>
        <v>0</v>
      </c>
      <c r="W128" s="7">
        <f>'Expenditures 2002-03'!V128/'Expenditures 2002-03 per pupil'!C128</f>
        <v>0</v>
      </c>
      <c r="X128" s="7">
        <f>'Expenditures 2002-03'!W128/'Expenditures 2002-03 per pupil'!C128</f>
        <v>0</v>
      </c>
      <c r="Y128" s="7">
        <f>'Expenditures 2002-03'!X128/'Expenditures 2002-03 per pupil'!C128</f>
        <v>0</v>
      </c>
      <c r="Z128" s="7">
        <f>'Expenditures 2002-03'!Y128/'Expenditures 2002-03 per pupil'!C128</f>
        <v>283.85389033361281</v>
      </c>
      <c r="AA128" s="7">
        <f>'Expenditures 2002-03'!Z128/'Expenditures 2002-03 per pupil'!C128</f>
        <v>60.483847446208195</v>
      </c>
    </row>
    <row r="129" spans="1:27" x14ac:dyDescent="0.25">
      <c r="A129" s="20" t="s">
        <v>265</v>
      </c>
      <c r="B129" s="21" t="s">
        <v>517</v>
      </c>
      <c r="C129" s="29">
        <v>4286.2280000000001</v>
      </c>
      <c r="D129" s="7">
        <f>'Expenditures 2002-03'!C129/'Expenditures 2002-03 per pupil'!C129</f>
        <v>6475.0198402884771</v>
      </c>
      <c r="E129" s="7">
        <f>'Expenditures 2002-03'!D129/'Expenditures 2002-03 per pupil'!C129</f>
        <v>6162.0769753732184</v>
      </c>
      <c r="F129" s="7">
        <f>'Expenditures 2002-03'!E129/'Expenditures 2002-03 per pupil'!C129</f>
        <v>3512.5038915335344</v>
      </c>
      <c r="G129" s="7">
        <f>'Expenditures 2002-03'!F129/'Expenditures 2002-03 per pupil'!C129</f>
        <v>209.85671550836773</v>
      </c>
      <c r="H129" s="7">
        <f>'Expenditures 2002-03'!G129/'Expenditures 2002-03 per pupil'!C129</f>
        <v>263.46755002300392</v>
      </c>
      <c r="I129" s="7">
        <f>'Expenditures 2002-03'!H129/'Expenditures 2002-03 per pupil'!C129</f>
        <v>224.34871640052745</v>
      </c>
      <c r="J129" s="7">
        <f>'Expenditures 2002-03'!I129/'Expenditures 2002-03 per pupil'!C129</f>
        <v>356.58846192969668</v>
      </c>
      <c r="K129" s="7">
        <f>'Expenditures 2002-03'!J129/'Expenditures 2002-03 per pupil'!C129</f>
        <v>72.97064691845604</v>
      </c>
      <c r="L129" s="7">
        <f>'Expenditures 2002-03'!K129/'Expenditures 2002-03 per pupil'!C129</f>
        <v>536.615504354878</v>
      </c>
      <c r="M129" s="7">
        <f>'Expenditures 2002-03'!L129/'Expenditures 2002-03 per pupil'!C129</f>
        <v>421.25072907927432</v>
      </c>
      <c r="N129" s="7">
        <f>'Expenditures 2002-03'!M129/'Expenditures 2002-03 per pupil'!C129</f>
        <v>119.08009559920751</v>
      </c>
      <c r="O129" s="7">
        <f>'Expenditures 2002-03'!N129/'Expenditures 2002-03 per pupil'!C129</f>
        <v>0</v>
      </c>
      <c r="P129" s="7">
        <f>'Expenditures 2002-03'!O129/'Expenditures 2002-03 per pupil'!C129</f>
        <v>375.78395269687007</v>
      </c>
      <c r="Q129" s="7">
        <f>'Expenditures 2002-03'!P129/'Expenditures 2002-03 per pupil'!C129</f>
        <v>69.61071132940198</v>
      </c>
      <c r="R129" s="7">
        <f>'Expenditures 2002-03'!Q129/'Expenditures 2002-03 per pupil'!C129</f>
        <v>0</v>
      </c>
      <c r="S129" s="7">
        <f>'Expenditures 2002-03'!R129/'Expenditures 2002-03 per pupil'!C129</f>
        <v>0</v>
      </c>
      <c r="T129" s="7">
        <f>'Expenditures 2002-03'!S129/'Expenditures 2002-03 per pupil'!C129</f>
        <v>0</v>
      </c>
      <c r="U129" s="7">
        <f>'Expenditures 2002-03'!T129/'Expenditures 2002-03 per pupil'!C129</f>
        <v>0</v>
      </c>
      <c r="V129" s="7">
        <f>'Expenditures 2002-03'!U129/'Expenditures 2002-03 per pupil'!C129</f>
        <v>0</v>
      </c>
      <c r="W129" s="7">
        <f>'Expenditures 2002-03'!V129/'Expenditures 2002-03 per pupil'!C129</f>
        <v>0</v>
      </c>
      <c r="X129" s="7">
        <f>'Expenditures 2002-03'!W129/'Expenditures 2002-03 per pupil'!C129</f>
        <v>0</v>
      </c>
      <c r="Y129" s="7">
        <f>'Expenditures 2002-03'!X129/'Expenditures 2002-03 per pupil'!C129</f>
        <v>0</v>
      </c>
      <c r="Z129" s="7">
        <f>'Expenditures 2002-03'!Y129/'Expenditures 2002-03 per pupil'!C129</f>
        <v>312.94286491525884</v>
      </c>
      <c r="AA129" s="7">
        <f>'Expenditures 2002-03'!Z129/'Expenditures 2002-03 per pupil'!C129</f>
        <v>7.8056976903701809</v>
      </c>
    </row>
    <row r="130" spans="1:27" x14ac:dyDescent="0.25">
      <c r="A130" s="20" t="s">
        <v>267</v>
      </c>
      <c r="B130" s="21" t="s">
        <v>518</v>
      </c>
      <c r="C130" s="29">
        <v>2228.5085999999997</v>
      </c>
      <c r="D130" s="7">
        <f>'Expenditures 2002-03'!C130/'Expenditures 2002-03 per pupil'!C130</f>
        <v>8786.8558326407183</v>
      </c>
      <c r="E130" s="7">
        <f>'Expenditures 2002-03'!D130/'Expenditures 2002-03 per pupil'!C130</f>
        <v>8161.3009705235154</v>
      </c>
      <c r="F130" s="7">
        <f>'Expenditures 2002-03'!E130/'Expenditures 2002-03 per pupil'!C130</f>
        <v>5456.8497738801643</v>
      </c>
      <c r="G130" s="7">
        <f>'Expenditures 2002-03'!F130/'Expenditures 2002-03 per pupil'!C130</f>
        <v>208.94420151665562</v>
      </c>
      <c r="H130" s="7">
        <f>'Expenditures 2002-03'!G130/'Expenditures 2002-03 per pupil'!C130</f>
        <v>240.71931335602659</v>
      </c>
      <c r="I130" s="7">
        <f>'Expenditures 2002-03'!H130/'Expenditures 2002-03 per pupil'!C130</f>
        <v>364.32994694299146</v>
      </c>
      <c r="J130" s="7">
        <f>'Expenditures 2002-03'!I130/'Expenditures 2002-03 per pupil'!C130</f>
        <v>405.81168051135188</v>
      </c>
      <c r="K130" s="7">
        <f>'Expenditures 2002-03'!J130/'Expenditures 2002-03 per pupil'!C130</f>
        <v>55.537227902104583</v>
      </c>
      <c r="L130" s="7">
        <f>'Expenditures 2002-03'!K130/'Expenditures 2002-03 per pupil'!C130</f>
        <v>667.2229400416046</v>
      </c>
      <c r="M130" s="7">
        <f>'Expenditures 2002-03'!L130/'Expenditures 2002-03 per pupil'!C130</f>
        <v>144.04104161859644</v>
      </c>
      <c r="N130" s="7">
        <f>'Expenditures 2002-03'!M130/'Expenditures 2002-03 per pupil'!C130</f>
        <v>2.4664208161458299</v>
      </c>
      <c r="O130" s="7">
        <f>'Expenditures 2002-03'!N130/'Expenditures 2002-03 per pupil'!C130</f>
        <v>0</v>
      </c>
      <c r="P130" s="7">
        <f>'Expenditures 2002-03'!O130/'Expenditures 2002-03 per pupil'!C130</f>
        <v>458.54916602071904</v>
      </c>
      <c r="Q130" s="7">
        <f>'Expenditures 2002-03'!P130/'Expenditures 2002-03 per pupil'!C130</f>
        <v>156.8292579171559</v>
      </c>
      <c r="R130" s="7">
        <f>'Expenditures 2002-03'!Q130/'Expenditures 2002-03 per pupil'!C130</f>
        <v>0</v>
      </c>
      <c r="S130" s="7">
        <f>'Expenditures 2002-03'!R130/'Expenditures 2002-03 per pupil'!C130</f>
        <v>0</v>
      </c>
      <c r="T130" s="7">
        <f>'Expenditures 2002-03'!S130/'Expenditures 2002-03 per pupil'!C130</f>
        <v>209.03114755760876</v>
      </c>
      <c r="U130" s="7">
        <f>'Expenditures 2002-03'!T130/'Expenditures 2002-03 per pupil'!C130</f>
        <v>11.820640943454293</v>
      </c>
      <c r="V130" s="7">
        <f>'Expenditures 2002-03'!U130/'Expenditures 2002-03 per pupil'!C130</f>
        <v>0</v>
      </c>
      <c r="W130" s="7">
        <f>'Expenditures 2002-03'!V130/'Expenditures 2002-03 per pupil'!C130</f>
        <v>0</v>
      </c>
      <c r="X130" s="7">
        <f>'Expenditures 2002-03'!W130/'Expenditures 2002-03 per pupil'!C130</f>
        <v>19.703105476012077</v>
      </c>
      <c r="Y130" s="7">
        <f>'Expenditures 2002-03'!X130/'Expenditures 2002-03 per pupil'!C130</f>
        <v>0</v>
      </c>
      <c r="Z130" s="7">
        <f>'Expenditures 2002-03'!Y130/'Expenditures 2002-03 per pupil'!C130</f>
        <v>384.99996814012746</v>
      </c>
      <c r="AA130" s="7">
        <f>'Expenditures 2002-03'!Z130/'Expenditures 2002-03 per pupil'!C130</f>
        <v>166.36339209101553</v>
      </c>
    </row>
    <row r="131" spans="1:27" x14ac:dyDescent="0.25">
      <c r="A131" s="20" t="s">
        <v>269</v>
      </c>
      <c r="B131" s="21" t="s">
        <v>519</v>
      </c>
      <c r="C131" s="29">
        <v>1060.1491000000001</v>
      </c>
      <c r="D131" s="7">
        <f>'Expenditures 2002-03'!C131/'Expenditures 2002-03 per pupil'!C131</f>
        <v>6679.0408726470641</v>
      </c>
      <c r="E131" s="7">
        <f>'Expenditures 2002-03'!D131/'Expenditures 2002-03 per pupil'!C131</f>
        <v>6393.7530579425093</v>
      </c>
      <c r="F131" s="7">
        <f>'Expenditures 2002-03'!E131/'Expenditures 2002-03 per pupil'!C131</f>
        <v>3793.6797286343963</v>
      </c>
      <c r="G131" s="7">
        <f>'Expenditures 2002-03'!F131/'Expenditures 2002-03 per pupil'!C131</f>
        <v>198.12577306343039</v>
      </c>
      <c r="H131" s="7">
        <f>'Expenditures 2002-03'!G131/'Expenditures 2002-03 per pupil'!C131</f>
        <v>210.05764189206971</v>
      </c>
      <c r="I131" s="7">
        <f>'Expenditures 2002-03'!H131/'Expenditures 2002-03 per pupil'!C131</f>
        <v>305.7089422610461</v>
      </c>
      <c r="J131" s="7">
        <f>'Expenditures 2002-03'!I131/'Expenditures 2002-03 per pupil'!C131</f>
        <v>287.07723281564824</v>
      </c>
      <c r="K131" s="7">
        <f>'Expenditures 2002-03'!J131/'Expenditures 2002-03 per pupil'!C131</f>
        <v>28.699255604706924</v>
      </c>
      <c r="L131" s="7">
        <f>'Expenditures 2002-03'!K131/'Expenditures 2002-03 per pupil'!C131</f>
        <v>479.0504090415206</v>
      </c>
      <c r="M131" s="7">
        <f>'Expenditures 2002-03'!L131/'Expenditures 2002-03 per pupil'!C131</f>
        <v>471.46109919821652</v>
      </c>
      <c r="N131" s="7">
        <f>'Expenditures 2002-03'!M131/'Expenditures 2002-03 per pupil'!C131</f>
        <v>28.830567323030316</v>
      </c>
      <c r="O131" s="7">
        <f>'Expenditures 2002-03'!N131/'Expenditures 2002-03 per pupil'!C131</f>
        <v>0</v>
      </c>
      <c r="P131" s="7">
        <f>'Expenditures 2002-03'!O131/'Expenditures 2002-03 per pupil'!C131</f>
        <v>444.74013136454101</v>
      </c>
      <c r="Q131" s="7">
        <f>'Expenditures 2002-03'!P131/'Expenditures 2002-03 per pupil'!C131</f>
        <v>146.32227674390327</v>
      </c>
      <c r="R131" s="7">
        <f>'Expenditures 2002-03'!Q131/'Expenditures 2002-03 per pupil'!C131</f>
        <v>0</v>
      </c>
      <c r="S131" s="7">
        <f>'Expenditures 2002-03'!R131/'Expenditures 2002-03 per pupil'!C131</f>
        <v>0</v>
      </c>
      <c r="T131" s="7">
        <f>'Expenditures 2002-03'!S131/'Expenditures 2002-03 per pupil'!C131</f>
        <v>0</v>
      </c>
      <c r="U131" s="7">
        <f>'Expenditures 2002-03'!T131/'Expenditures 2002-03 per pupil'!C131</f>
        <v>0</v>
      </c>
      <c r="V131" s="7">
        <f>'Expenditures 2002-03'!U131/'Expenditures 2002-03 per pupil'!C131</f>
        <v>0</v>
      </c>
      <c r="W131" s="7">
        <f>'Expenditures 2002-03'!V131/'Expenditures 2002-03 per pupil'!C131</f>
        <v>0</v>
      </c>
      <c r="X131" s="7">
        <f>'Expenditures 2002-03'!W131/'Expenditures 2002-03 per pupil'!C131</f>
        <v>0</v>
      </c>
      <c r="Y131" s="7">
        <f>'Expenditures 2002-03'!X131/'Expenditures 2002-03 per pupil'!C131</f>
        <v>0</v>
      </c>
      <c r="Z131" s="7">
        <f>'Expenditures 2002-03'!Y131/'Expenditures 2002-03 per pupil'!C131</f>
        <v>285.28781470455425</v>
      </c>
      <c r="AA131" s="7">
        <f>'Expenditures 2002-03'!Z131/'Expenditures 2002-03 per pupil'!C131</f>
        <v>38.673805410955872</v>
      </c>
    </row>
    <row r="132" spans="1:27" x14ac:dyDescent="0.25">
      <c r="A132" s="20" t="s">
        <v>271</v>
      </c>
      <c r="B132" s="21" t="s">
        <v>520</v>
      </c>
      <c r="C132" s="29">
        <v>3552.5528999999997</v>
      </c>
      <c r="D132" s="7">
        <f>'Expenditures 2002-03'!C132/'Expenditures 2002-03 per pupil'!C132</f>
        <v>7136.3441625316827</v>
      </c>
      <c r="E132" s="7">
        <f>'Expenditures 2002-03'!D132/'Expenditures 2002-03 per pupil'!C132</f>
        <v>6493.0052104220604</v>
      </c>
      <c r="F132" s="7">
        <f>'Expenditures 2002-03'!E132/'Expenditures 2002-03 per pupil'!C132</f>
        <v>3646.9915141868823</v>
      </c>
      <c r="G132" s="7">
        <f>'Expenditures 2002-03'!F132/'Expenditures 2002-03 per pupil'!C132</f>
        <v>300.90128425673834</v>
      </c>
      <c r="H132" s="7">
        <f>'Expenditures 2002-03'!G132/'Expenditures 2002-03 per pupil'!C132</f>
        <v>271.38164782852357</v>
      </c>
      <c r="I132" s="7">
        <f>'Expenditures 2002-03'!H132/'Expenditures 2002-03 per pupil'!C132</f>
        <v>164.4344634530284</v>
      </c>
      <c r="J132" s="7">
        <f>'Expenditures 2002-03'!I132/'Expenditures 2002-03 per pupil'!C132</f>
        <v>301.78896139730955</v>
      </c>
      <c r="K132" s="7">
        <f>'Expenditures 2002-03'!J132/'Expenditures 2002-03 per pupil'!C132</f>
        <v>96.599932403540009</v>
      </c>
      <c r="L132" s="7">
        <f>'Expenditures 2002-03'!K132/'Expenditures 2002-03 per pupil'!C132</f>
        <v>584.33951257981278</v>
      </c>
      <c r="M132" s="7">
        <f>'Expenditures 2002-03'!L132/'Expenditures 2002-03 per pupil'!C132</f>
        <v>453.70984623480206</v>
      </c>
      <c r="N132" s="7">
        <f>'Expenditures 2002-03'!M132/'Expenditures 2002-03 per pupil'!C132</f>
        <v>71.686901551838972</v>
      </c>
      <c r="O132" s="7">
        <f>'Expenditures 2002-03'!N132/'Expenditures 2002-03 per pupil'!C132</f>
        <v>0</v>
      </c>
      <c r="P132" s="7">
        <f>'Expenditures 2002-03'!O132/'Expenditures 2002-03 per pupil'!C132</f>
        <v>489.71048397337029</v>
      </c>
      <c r="Q132" s="7">
        <f>'Expenditures 2002-03'!P132/'Expenditures 2002-03 per pupil'!C132</f>
        <v>111.46066255621417</v>
      </c>
      <c r="R132" s="7">
        <f>'Expenditures 2002-03'!Q132/'Expenditures 2002-03 per pupil'!C132</f>
        <v>0</v>
      </c>
      <c r="S132" s="7">
        <f>'Expenditures 2002-03'!R132/'Expenditures 2002-03 per pupil'!C132</f>
        <v>0</v>
      </c>
      <c r="T132" s="7">
        <f>'Expenditures 2002-03'!S132/'Expenditures 2002-03 per pupil'!C132</f>
        <v>33.347920026750344</v>
      </c>
      <c r="U132" s="7">
        <f>'Expenditures 2002-03'!T132/'Expenditures 2002-03 per pupil'!C132</f>
        <v>0</v>
      </c>
      <c r="V132" s="7">
        <f>'Expenditures 2002-03'!U132/'Expenditures 2002-03 per pupil'!C132</f>
        <v>0</v>
      </c>
      <c r="W132" s="7">
        <f>'Expenditures 2002-03'!V132/'Expenditures 2002-03 per pupil'!C132</f>
        <v>0</v>
      </c>
      <c r="X132" s="7">
        <f>'Expenditures 2002-03'!W132/'Expenditures 2002-03 per pupil'!C132</f>
        <v>0</v>
      </c>
      <c r="Y132" s="7">
        <f>'Expenditures 2002-03'!X132/'Expenditures 2002-03 per pupil'!C132</f>
        <v>0</v>
      </c>
      <c r="Z132" s="7">
        <f>'Expenditures 2002-03'!Y132/'Expenditures 2002-03 per pupil'!C132</f>
        <v>609.99103208287215</v>
      </c>
      <c r="AA132" s="7">
        <f>'Expenditures 2002-03'!Z132/'Expenditures 2002-03 per pupil'!C132</f>
        <v>495.72690388368324</v>
      </c>
    </row>
    <row r="133" spans="1:27" x14ac:dyDescent="0.25">
      <c r="A133" s="20" t="s">
        <v>273</v>
      </c>
      <c r="B133" s="21" t="s">
        <v>521</v>
      </c>
      <c r="C133" s="29">
        <v>8760.3204999999998</v>
      </c>
      <c r="D133" s="7">
        <f>'Expenditures 2002-03'!C133/'Expenditures 2002-03 per pupil'!C133</f>
        <v>6422.8450066410242</v>
      </c>
      <c r="E133" s="7">
        <f>'Expenditures 2002-03'!D133/'Expenditures 2002-03 per pupil'!C133</f>
        <v>5828.3706937434545</v>
      </c>
      <c r="F133" s="7">
        <f>'Expenditures 2002-03'!E133/'Expenditures 2002-03 per pupil'!C133</f>
        <v>3494.4573968498071</v>
      </c>
      <c r="G133" s="7">
        <f>'Expenditures 2002-03'!F133/'Expenditures 2002-03 per pupil'!C133</f>
        <v>345.50657250496715</v>
      </c>
      <c r="H133" s="7">
        <f>'Expenditures 2002-03'!G133/'Expenditures 2002-03 per pupil'!C133</f>
        <v>288.26811530468552</v>
      </c>
      <c r="I133" s="7">
        <f>'Expenditures 2002-03'!H133/'Expenditures 2002-03 per pupil'!C133</f>
        <v>125.23497285287679</v>
      </c>
      <c r="J133" s="7">
        <f>'Expenditures 2002-03'!I133/'Expenditures 2002-03 per pupil'!C133</f>
        <v>328.28092533829101</v>
      </c>
      <c r="K133" s="7">
        <f>'Expenditures 2002-03'!J133/'Expenditures 2002-03 per pupil'!C133</f>
        <v>32.868695842806211</v>
      </c>
      <c r="L133" s="7">
        <f>'Expenditures 2002-03'!K133/'Expenditures 2002-03 per pupil'!C133</f>
        <v>455.8763369445216</v>
      </c>
      <c r="M133" s="7">
        <f>'Expenditures 2002-03'!L133/'Expenditures 2002-03 per pupil'!C133</f>
        <v>377.62351845460449</v>
      </c>
      <c r="N133" s="7">
        <f>'Expenditures 2002-03'!M133/'Expenditures 2002-03 per pupil'!C133</f>
        <v>68.443518704595348</v>
      </c>
      <c r="O133" s="7">
        <f>'Expenditures 2002-03'!N133/'Expenditures 2002-03 per pupil'!C133</f>
        <v>0</v>
      </c>
      <c r="P133" s="7">
        <f>'Expenditures 2002-03'!O133/'Expenditures 2002-03 per pupil'!C133</f>
        <v>291.55315036704422</v>
      </c>
      <c r="Q133" s="7">
        <f>'Expenditures 2002-03'!P133/'Expenditures 2002-03 per pupil'!C133</f>
        <v>20.25749057925449</v>
      </c>
      <c r="R133" s="7">
        <f>'Expenditures 2002-03'!Q133/'Expenditures 2002-03 per pupil'!C133</f>
        <v>0</v>
      </c>
      <c r="S133" s="7">
        <f>'Expenditures 2002-03'!R133/'Expenditures 2002-03 per pupil'!C133</f>
        <v>0.11643409621828334</v>
      </c>
      <c r="T133" s="7">
        <f>'Expenditures 2002-03'!S133/'Expenditures 2002-03 per pupil'!C133</f>
        <v>30.32167030875183</v>
      </c>
      <c r="U133" s="7">
        <f>'Expenditures 2002-03'!T133/'Expenditures 2002-03 per pupil'!C133</f>
        <v>0</v>
      </c>
      <c r="V133" s="7">
        <f>'Expenditures 2002-03'!U133/'Expenditures 2002-03 per pupil'!C133</f>
        <v>0</v>
      </c>
      <c r="W133" s="7">
        <f>'Expenditures 2002-03'!V133/'Expenditures 2002-03 per pupil'!C133</f>
        <v>20.370259284463394</v>
      </c>
      <c r="X133" s="7">
        <f>'Expenditures 2002-03'!W133/'Expenditures 2002-03 per pupil'!C133</f>
        <v>168.20822936786388</v>
      </c>
      <c r="Y133" s="7">
        <f>'Expenditures 2002-03'!X133/'Expenditures 2002-03 per pupil'!C133</f>
        <v>0</v>
      </c>
      <c r="Z133" s="7">
        <f>'Expenditures 2002-03'!Y133/'Expenditures 2002-03 per pupil'!C133</f>
        <v>375.45771984027294</v>
      </c>
      <c r="AA133" s="7">
        <f>'Expenditures 2002-03'!Z133/'Expenditures 2002-03 per pupil'!C133</f>
        <v>11.41510747238072</v>
      </c>
    </row>
    <row r="134" spans="1:27" x14ac:dyDescent="0.25">
      <c r="A134" s="20" t="s">
        <v>275</v>
      </c>
      <c r="B134" s="21" t="s">
        <v>522</v>
      </c>
      <c r="C134" s="29">
        <v>1696.9157</v>
      </c>
      <c r="D134" s="7">
        <f>'Expenditures 2002-03'!C134/'Expenditures 2002-03 per pupil'!C134</f>
        <v>6900.0761852813312</v>
      </c>
      <c r="E134" s="7">
        <f>'Expenditures 2002-03'!D134/'Expenditures 2002-03 per pupil'!C134</f>
        <v>6326.6096836749175</v>
      </c>
      <c r="F134" s="7">
        <f>'Expenditures 2002-03'!E134/'Expenditures 2002-03 per pupil'!C134</f>
        <v>3490.5615700296721</v>
      </c>
      <c r="G134" s="7">
        <f>'Expenditures 2002-03'!F134/'Expenditures 2002-03 per pupil'!C134</f>
        <v>175.98304971779095</v>
      </c>
      <c r="H134" s="7">
        <f>'Expenditures 2002-03'!G134/'Expenditures 2002-03 per pupil'!C134</f>
        <v>186.24440212321684</v>
      </c>
      <c r="I134" s="7">
        <f>'Expenditures 2002-03'!H134/'Expenditures 2002-03 per pupil'!C134</f>
        <v>345.91530975875821</v>
      </c>
      <c r="J134" s="7">
        <f>'Expenditures 2002-03'!I134/'Expenditures 2002-03 per pupil'!C134</f>
        <v>423.00164940426919</v>
      </c>
      <c r="K134" s="7">
        <f>'Expenditures 2002-03'!J134/'Expenditures 2002-03 per pupil'!C134</f>
        <v>0</v>
      </c>
      <c r="L134" s="7">
        <f>'Expenditures 2002-03'!K134/'Expenditures 2002-03 per pupil'!C134</f>
        <v>642.17637918017965</v>
      </c>
      <c r="M134" s="7">
        <f>'Expenditures 2002-03'!L134/'Expenditures 2002-03 per pupil'!C134</f>
        <v>329.68769750907484</v>
      </c>
      <c r="N134" s="7">
        <f>'Expenditures 2002-03'!M134/'Expenditures 2002-03 per pupil'!C134</f>
        <v>219.1253460616812</v>
      </c>
      <c r="O134" s="7">
        <f>'Expenditures 2002-03'!N134/'Expenditures 2002-03 per pupil'!C134</f>
        <v>0</v>
      </c>
      <c r="P134" s="7">
        <f>'Expenditures 2002-03'!O134/'Expenditures 2002-03 per pupil'!C134</f>
        <v>423.87448003457098</v>
      </c>
      <c r="Q134" s="7">
        <f>'Expenditures 2002-03'!P134/'Expenditures 2002-03 per pupil'!C134</f>
        <v>90.03979985570291</v>
      </c>
      <c r="R134" s="7">
        <f>'Expenditures 2002-03'!Q134/'Expenditures 2002-03 per pupil'!C134</f>
        <v>0</v>
      </c>
      <c r="S134" s="7">
        <f>'Expenditures 2002-03'!R134/'Expenditures 2002-03 per pupil'!C134</f>
        <v>0</v>
      </c>
      <c r="T134" s="7">
        <f>'Expenditures 2002-03'!S134/'Expenditures 2002-03 per pupil'!C134</f>
        <v>0</v>
      </c>
      <c r="U134" s="7">
        <f>'Expenditures 2002-03'!T134/'Expenditures 2002-03 per pupil'!C134</f>
        <v>0</v>
      </c>
      <c r="V134" s="7">
        <f>'Expenditures 2002-03'!U134/'Expenditures 2002-03 per pupil'!C134</f>
        <v>0</v>
      </c>
      <c r="W134" s="7">
        <f>'Expenditures 2002-03'!V134/'Expenditures 2002-03 per pupil'!C134</f>
        <v>0</v>
      </c>
      <c r="X134" s="7">
        <f>'Expenditures 2002-03'!W134/'Expenditures 2002-03 per pupil'!C134</f>
        <v>0</v>
      </c>
      <c r="Y134" s="7">
        <f>'Expenditures 2002-03'!X134/'Expenditures 2002-03 per pupil'!C134</f>
        <v>0</v>
      </c>
      <c r="Z134" s="7">
        <f>'Expenditures 2002-03'!Y134/'Expenditures 2002-03 per pupil'!C134</f>
        <v>573.46650160641457</v>
      </c>
      <c r="AA134" s="7">
        <f>'Expenditures 2002-03'!Z134/'Expenditures 2002-03 per pupil'!C134</f>
        <v>515.15771231299232</v>
      </c>
    </row>
    <row r="135" spans="1:27" x14ac:dyDescent="0.25">
      <c r="A135" s="20" t="s">
        <v>277</v>
      </c>
      <c r="B135" s="21" t="s">
        <v>523</v>
      </c>
      <c r="C135" s="29">
        <v>3561.2884000000004</v>
      </c>
      <c r="D135" s="7">
        <f>'Expenditures 2002-03'!C135/'Expenditures 2002-03 per pupil'!C135</f>
        <v>9185.978981651695</v>
      </c>
      <c r="E135" s="7">
        <f>'Expenditures 2002-03'!D135/'Expenditures 2002-03 per pupil'!C135</f>
        <v>8916.4220145720283</v>
      </c>
      <c r="F135" s="7">
        <f>'Expenditures 2002-03'!E135/'Expenditures 2002-03 per pupil'!C135</f>
        <v>5160.1437530305038</v>
      </c>
      <c r="G135" s="7">
        <f>'Expenditures 2002-03'!F135/'Expenditures 2002-03 per pupil'!C135</f>
        <v>501.55405554910959</v>
      </c>
      <c r="H135" s="7">
        <f>'Expenditures 2002-03'!G135/'Expenditures 2002-03 per pupil'!C135</f>
        <v>572.20875175399999</v>
      </c>
      <c r="I135" s="7">
        <f>'Expenditures 2002-03'!H135/'Expenditures 2002-03 per pupil'!C135</f>
        <v>308.06904321480954</v>
      </c>
      <c r="J135" s="7">
        <f>'Expenditures 2002-03'!I135/'Expenditures 2002-03 per pupil'!C135</f>
        <v>508.66373810107598</v>
      </c>
      <c r="K135" s="7">
        <f>'Expenditures 2002-03'!J135/'Expenditures 2002-03 per pupil'!C135</f>
        <v>90.102054076833539</v>
      </c>
      <c r="L135" s="7">
        <f>'Expenditures 2002-03'!K135/'Expenditures 2002-03 per pupil'!C135</f>
        <v>678.96940612841126</v>
      </c>
      <c r="M135" s="7">
        <f>'Expenditures 2002-03'!L135/'Expenditures 2002-03 per pupil'!C135</f>
        <v>222.95965415213212</v>
      </c>
      <c r="N135" s="7">
        <f>'Expenditures 2002-03'!M135/'Expenditures 2002-03 per pupil'!C135</f>
        <v>149.60170594439919</v>
      </c>
      <c r="O135" s="7">
        <f>'Expenditures 2002-03'!N135/'Expenditures 2002-03 per pupil'!C135</f>
        <v>0</v>
      </c>
      <c r="P135" s="7">
        <f>'Expenditures 2002-03'!O135/'Expenditures 2002-03 per pupil'!C135</f>
        <v>539.0442964405803</v>
      </c>
      <c r="Q135" s="7">
        <f>'Expenditures 2002-03'!P135/'Expenditures 2002-03 per pupil'!C135</f>
        <v>185.10555618017344</v>
      </c>
      <c r="R135" s="7">
        <f>'Expenditures 2002-03'!Q135/'Expenditures 2002-03 per pupil'!C135</f>
        <v>0</v>
      </c>
      <c r="S135" s="7">
        <f>'Expenditures 2002-03'!R135/'Expenditures 2002-03 per pupil'!C135</f>
        <v>46.753868627994294</v>
      </c>
      <c r="T135" s="7">
        <f>'Expenditures 2002-03'!S135/'Expenditures 2002-03 per pupil'!C135</f>
        <v>0</v>
      </c>
      <c r="U135" s="7">
        <f>'Expenditures 2002-03'!T135/'Expenditures 2002-03 per pupil'!C135</f>
        <v>0</v>
      </c>
      <c r="V135" s="7">
        <f>'Expenditures 2002-03'!U135/'Expenditures 2002-03 per pupil'!C135</f>
        <v>0</v>
      </c>
      <c r="W135" s="7">
        <f>'Expenditures 2002-03'!V135/'Expenditures 2002-03 per pupil'!C135</f>
        <v>0</v>
      </c>
      <c r="X135" s="7">
        <f>'Expenditures 2002-03'!W135/'Expenditures 2002-03 per pupil'!C135</f>
        <v>12.186831035644289</v>
      </c>
      <c r="Y135" s="7">
        <f>'Expenditures 2002-03'!X135/'Expenditures 2002-03 per pupil'!C135</f>
        <v>0</v>
      </c>
      <c r="Z135" s="7">
        <f>'Expenditures 2002-03'!Y135/'Expenditures 2002-03 per pupil'!C135</f>
        <v>210.61626741602842</v>
      </c>
      <c r="AA135" s="7">
        <f>'Expenditures 2002-03'!Z135/'Expenditures 2002-03 per pupil'!C135</f>
        <v>427.81785659369791</v>
      </c>
    </row>
    <row r="136" spans="1:27" x14ac:dyDescent="0.25">
      <c r="A136" s="20" t="s">
        <v>279</v>
      </c>
      <c r="B136" s="21" t="s">
        <v>524</v>
      </c>
      <c r="C136" s="29">
        <v>739.85709999999995</v>
      </c>
      <c r="D136" s="7">
        <f>'Expenditures 2002-03'!C136/'Expenditures 2002-03 per pupil'!C136</f>
        <v>11518.379089691782</v>
      </c>
      <c r="E136" s="7">
        <f>'Expenditures 2002-03'!D136/'Expenditures 2002-03 per pupil'!C136</f>
        <v>10728.566137974483</v>
      </c>
      <c r="F136" s="7">
        <f>'Expenditures 2002-03'!E136/'Expenditures 2002-03 per pupil'!C136</f>
        <v>5852.0863420787609</v>
      </c>
      <c r="G136" s="7">
        <f>'Expenditures 2002-03'!F136/'Expenditures 2002-03 per pupil'!C136</f>
        <v>326.56226452378439</v>
      </c>
      <c r="H136" s="7">
        <f>'Expenditures 2002-03'!G136/'Expenditures 2002-03 per pupil'!C136</f>
        <v>629.82000172736059</v>
      </c>
      <c r="I136" s="7">
        <f>'Expenditures 2002-03'!H136/'Expenditures 2002-03 per pupil'!C136</f>
        <v>288.88832721886428</v>
      </c>
      <c r="J136" s="7">
        <f>'Expenditures 2002-03'!I136/'Expenditures 2002-03 per pupil'!C136</f>
        <v>356.59725371291296</v>
      </c>
      <c r="K136" s="7">
        <f>'Expenditures 2002-03'!J136/'Expenditures 2002-03 per pupil'!C136</f>
        <v>179.65966671131497</v>
      </c>
      <c r="L136" s="7">
        <f>'Expenditures 2002-03'!K136/'Expenditures 2002-03 per pupil'!C136</f>
        <v>847.17793476605152</v>
      </c>
      <c r="M136" s="7">
        <f>'Expenditures 2002-03'!L136/'Expenditures 2002-03 per pupil'!C136</f>
        <v>778.55280431856363</v>
      </c>
      <c r="N136" s="7">
        <f>'Expenditures 2002-03'!M136/'Expenditures 2002-03 per pupil'!C136</f>
        <v>5.477165793232234</v>
      </c>
      <c r="O136" s="7">
        <f>'Expenditures 2002-03'!N136/'Expenditures 2002-03 per pupil'!C136</f>
        <v>0</v>
      </c>
      <c r="P136" s="7">
        <f>'Expenditures 2002-03'!O136/'Expenditures 2002-03 per pupil'!C136</f>
        <v>829.47062344877145</v>
      </c>
      <c r="Q136" s="7">
        <f>'Expenditures 2002-03'!P136/'Expenditures 2002-03 per pupil'!C136</f>
        <v>634.27375367486513</v>
      </c>
      <c r="R136" s="7">
        <f>'Expenditures 2002-03'!Q136/'Expenditures 2002-03 per pupil'!C136</f>
        <v>0</v>
      </c>
      <c r="S136" s="7">
        <f>'Expenditures 2002-03'!R136/'Expenditures 2002-03 per pupil'!C136</f>
        <v>0</v>
      </c>
      <c r="T136" s="7">
        <f>'Expenditures 2002-03'!S136/'Expenditures 2002-03 per pupil'!C136</f>
        <v>0</v>
      </c>
      <c r="U136" s="7">
        <f>'Expenditures 2002-03'!T136/'Expenditures 2002-03 per pupil'!C136</f>
        <v>0</v>
      </c>
      <c r="V136" s="7">
        <f>'Expenditures 2002-03'!U136/'Expenditures 2002-03 per pupil'!C136</f>
        <v>0</v>
      </c>
      <c r="W136" s="7">
        <f>'Expenditures 2002-03'!V136/'Expenditures 2002-03 per pupil'!C136</f>
        <v>466.35538132971902</v>
      </c>
      <c r="X136" s="7">
        <f>'Expenditures 2002-03'!W136/'Expenditures 2002-03 per pupil'!C136</f>
        <v>0</v>
      </c>
      <c r="Y136" s="7">
        <f>'Expenditures 2002-03'!X136/'Expenditures 2002-03 per pupil'!C136</f>
        <v>0</v>
      </c>
      <c r="Z136" s="7">
        <f>'Expenditures 2002-03'!Y136/'Expenditures 2002-03 per pupil'!C136</f>
        <v>323.45757038757893</v>
      </c>
      <c r="AA136" s="7">
        <f>'Expenditures 2002-03'!Z136/'Expenditures 2002-03 per pupil'!C136</f>
        <v>16.954625426991239</v>
      </c>
    </row>
    <row r="137" spans="1:27" x14ac:dyDescent="0.25">
      <c r="A137" s="20" t="s">
        <v>281</v>
      </c>
      <c r="B137" s="21" t="s">
        <v>525</v>
      </c>
      <c r="C137" s="29">
        <v>2707.5951</v>
      </c>
      <c r="D137" s="7">
        <f>'Expenditures 2002-03'!C137/'Expenditures 2002-03 per pupil'!C137</f>
        <v>9038.271121114085</v>
      </c>
      <c r="E137" s="7">
        <f>'Expenditures 2002-03'!D137/'Expenditures 2002-03 per pupil'!C137</f>
        <v>8675.3239913899979</v>
      </c>
      <c r="F137" s="7">
        <f>'Expenditures 2002-03'!E137/'Expenditures 2002-03 per pupil'!C137</f>
        <v>5029.3442139853187</v>
      </c>
      <c r="G137" s="7">
        <f>'Expenditures 2002-03'!F137/'Expenditures 2002-03 per pupil'!C137</f>
        <v>253.43329584249875</v>
      </c>
      <c r="H137" s="7">
        <f>'Expenditures 2002-03'!G137/'Expenditures 2002-03 per pupil'!C137</f>
        <v>349.74513360583342</v>
      </c>
      <c r="I137" s="7">
        <f>'Expenditures 2002-03'!H137/'Expenditures 2002-03 per pupil'!C137</f>
        <v>212.77223097353072</v>
      </c>
      <c r="J137" s="7">
        <f>'Expenditures 2002-03'!I137/'Expenditures 2002-03 per pupil'!C137</f>
        <v>669.84991589030426</v>
      </c>
      <c r="K137" s="7">
        <f>'Expenditures 2002-03'!J137/'Expenditures 2002-03 per pupil'!C137</f>
        <v>106.50836604040244</v>
      </c>
      <c r="L137" s="7">
        <f>'Expenditures 2002-03'!K137/'Expenditures 2002-03 per pupil'!C137</f>
        <v>853.88134658686602</v>
      </c>
      <c r="M137" s="7">
        <f>'Expenditures 2002-03'!L137/'Expenditures 2002-03 per pupil'!C137</f>
        <v>322.01783420275802</v>
      </c>
      <c r="N137" s="7">
        <f>'Expenditures 2002-03'!M137/'Expenditures 2002-03 per pupil'!C137</f>
        <v>142.39461801360181</v>
      </c>
      <c r="O137" s="7">
        <f>'Expenditures 2002-03'!N137/'Expenditures 2002-03 per pupil'!C137</f>
        <v>0</v>
      </c>
      <c r="P137" s="7">
        <f>'Expenditures 2002-03'!O137/'Expenditures 2002-03 per pupil'!C137</f>
        <v>560.75457885117316</v>
      </c>
      <c r="Q137" s="7">
        <f>'Expenditures 2002-03'!P137/'Expenditures 2002-03 per pupil'!C137</f>
        <v>174.6224573977106</v>
      </c>
      <c r="R137" s="7">
        <f>'Expenditures 2002-03'!Q137/'Expenditures 2002-03 per pupil'!C137</f>
        <v>0</v>
      </c>
      <c r="S137" s="7">
        <f>'Expenditures 2002-03'!R137/'Expenditures 2002-03 per pupil'!C137</f>
        <v>8.521905657164174</v>
      </c>
      <c r="T137" s="7">
        <f>'Expenditures 2002-03'!S137/'Expenditures 2002-03 per pupil'!C137</f>
        <v>0</v>
      </c>
      <c r="U137" s="7">
        <f>'Expenditures 2002-03'!T137/'Expenditures 2002-03 per pupil'!C137</f>
        <v>0</v>
      </c>
      <c r="V137" s="7">
        <f>'Expenditures 2002-03'!U137/'Expenditures 2002-03 per pupil'!C137</f>
        <v>0</v>
      </c>
      <c r="W137" s="7">
        <f>'Expenditures 2002-03'!V137/'Expenditures 2002-03 per pupil'!C137</f>
        <v>0</v>
      </c>
      <c r="X137" s="7">
        <f>'Expenditures 2002-03'!W137/'Expenditures 2002-03 per pupil'!C137</f>
        <v>32.450383737213883</v>
      </c>
      <c r="Y137" s="7">
        <f>'Expenditures 2002-03'!X137/'Expenditures 2002-03 per pupil'!C137</f>
        <v>0</v>
      </c>
      <c r="Z137" s="7">
        <f>'Expenditures 2002-03'!Y137/'Expenditures 2002-03 per pupil'!C137</f>
        <v>321.97484032970806</v>
      </c>
      <c r="AA137" s="7">
        <f>'Expenditures 2002-03'!Z137/'Expenditures 2002-03 per pupil'!C137</f>
        <v>382.89184376201592</v>
      </c>
    </row>
    <row r="138" spans="1:27" x14ac:dyDescent="0.25">
      <c r="A138" s="20" t="s">
        <v>283</v>
      </c>
      <c r="B138" s="21" t="s">
        <v>526</v>
      </c>
      <c r="C138" s="29">
        <v>732.82420000000002</v>
      </c>
      <c r="D138" s="7">
        <f>'Expenditures 2002-03'!C138/'Expenditures 2002-03 per pupil'!C138</f>
        <v>7179.7486491303089</v>
      </c>
      <c r="E138" s="7">
        <f>'Expenditures 2002-03'!D138/'Expenditures 2002-03 per pupil'!C138</f>
        <v>6744.2428893587303</v>
      </c>
      <c r="F138" s="7">
        <f>'Expenditures 2002-03'!E138/'Expenditures 2002-03 per pupil'!C138</f>
        <v>3875.7355038220626</v>
      </c>
      <c r="G138" s="7">
        <f>'Expenditures 2002-03'!F138/'Expenditures 2002-03 per pupil'!C138</f>
        <v>260.35351998473845</v>
      </c>
      <c r="H138" s="7">
        <f>'Expenditures 2002-03'!G138/'Expenditures 2002-03 per pupil'!C138</f>
        <v>457.07480730030471</v>
      </c>
      <c r="I138" s="7">
        <f>'Expenditures 2002-03'!H138/'Expenditures 2002-03 per pupil'!C138</f>
        <v>453.23758413000002</v>
      </c>
      <c r="J138" s="7">
        <f>'Expenditures 2002-03'!I138/'Expenditures 2002-03 per pupil'!C138</f>
        <v>288.12417766771347</v>
      </c>
      <c r="K138" s="7">
        <f>'Expenditures 2002-03'!J138/'Expenditures 2002-03 per pupil'!C138</f>
        <v>127.13376550610637</v>
      </c>
      <c r="L138" s="7">
        <f>'Expenditures 2002-03'!K138/'Expenditures 2002-03 per pupil'!C138</f>
        <v>636.47248548833397</v>
      </c>
      <c r="M138" s="7">
        <f>'Expenditures 2002-03'!L138/'Expenditures 2002-03 per pupil'!C138</f>
        <v>113.02605727267193</v>
      </c>
      <c r="N138" s="7">
        <f>'Expenditures 2002-03'!M138/'Expenditures 2002-03 per pupil'!C138</f>
        <v>97.583062895575765</v>
      </c>
      <c r="O138" s="7">
        <f>'Expenditures 2002-03'!N138/'Expenditures 2002-03 per pupil'!C138</f>
        <v>0</v>
      </c>
      <c r="P138" s="7">
        <f>'Expenditures 2002-03'!O138/'Expenditures 2002-03 per pupil'!C138</f>
        <v>324.20390865912998</v>
      </c>
      <c r="Q138" s="7">
        <f>'Expenditures 2002-03'!P138/'Expenditures 2002-03 per pupil'!C138</f>
        <v>111.29801663209267</v>
      </c>
      <c r="R138" s="7">
        <f>'Expenditures 2002-03'!Q138/'Expenditures 2002-03 per pupil'!C138</f>
        <v>0</v>
      </c>
      <c r="S138" s="7">
        <f>'Expenditures 2002-03'!R138/'Expenditures 2002-03 per pupil'!C138</f>
        <v>0</v>
      </c>
      <c r="T138" s="7">
        <f>'Expenditures 2002-03'!S138/'Expenditures 2002-03 per pupil'!C138</f>
        <v>0</v>
      </c>
      <c r="U138" s="7">
        <f>'Expenditures 2002-03'!T138/'Expenditures 2002-03 per pupil'!C138</f>
        <v>0</v>
      </c>
      <c r="V138" s="7">
        <f>'Expenditures 2002-03'!U138/'Expenditures 2002-03 per pupil'!C138</f>
        <v>0</v>
      </c>
      <c r="W138" s="7">
        <f>'Expenditures 2002-03'!V138/'Expenditures 2002-03 per pupil'!C138</f>
        <v>0</v>
      </c>
      <c r="X138" s="7">
        <f>'Expenditures 2002-03'!W138/'Expenditures 2002-03 per pupil'!C138</f>
        <v>0</v>
      </c>
      <c r="Y138" s="7">
        <f>'Expenditures 2002-03'!X138/'Expenditures 2002-03 per pupil'!C138</f>
        <v>0</v>
      </c>
      <c r="Z138" s="7">
        <f>'Expenditures 2002-03'!Y138/'Expenditures 2002-03 per pupil'!C138</f>
        <v>435.50575977157956</v>
      </c>
      <c r="AA138" s="7">
        <f>'Expenditures 2002-03'!Z138/'Expenditures 2002-03 per pupil'!C138</f>
        <v>74.906901273183934</v>
      </c>
    </row>
    <row r="139" spans="1:27" x14ac:dyDescent="0.25">
      <c r="A139" s="20" t="s">
        <v>285</v>
      </c>
      <c r="B139" s="21" t="s">
        <v>527</v>
      </c>
      <c r="C139" s="29">
        <v>650.62400000000002</v>
      </c>
      <c r="D139" s="7">
        <f>'Expenditures 2002-03'!C139/'Expenditures 2002-03 per pupil'!C139</f>
        <v>7918.8724055675784</v>
      </c>
      <c r="E139" s="7">
        <f>'Expenditures 2002-03'!D139/'Expenditures 2002-03 per pupil'!C139</f>
        <v>7445.8533500147541</v>
      </c>
      <c r="F139" s="7">
        <f>'Expenditures 2002-03'!E139/'Expenditures 2002-03 per pupil'!C139</f>
        <v>4090.1267859777686</v>
      </c>
      <c r="G139" s="7">
        <f>'Expenditures 2002-03'!F139/'Expenditures 2002-03 per pupil'!C139</f>
        <v>180.15306843891403</v>
      </c>
      <c r="H139" s="7">
        <f>'Expenditures 2002-03'!G139/'Expenditures 2002-03 per pupil'!C139</f>
        <v>350.00264361597482</v>
      </c>
      <c r="I139" s="7">
        <f>'Expenditures 2002-03'!H139/'Expenditures 2002-03 per pupil'!C139</f>
        <v>459.79733302183746</v>
      </c>
      <c r="J139" s="7">
        <f>'Expenditures 2002-03'!I139/'Expenditures 2002-03 per pupil'!C139</f>
        <v>374.79917740507574</v>
      </c>
      <c r="K139" s="7">
        <f>'Expenditures 2002-03'!J139/'Expenditures 2002-03 per pupil'!C139</f>
        <v>93.645669388156605</v>
      </c>
      <c r="L139" s="7">
        <f>'Expenditures 2002-03'!K139/'Expenditures 2002-03 per pupil'!C139</f>
        <v>833.83785412158181</v>
      </c>
      <c r="M139" s="7">
        <f>'Expenditures 2002-03'!L139/'Expenditures 2002-03 per pupil'!C139</f>
        <v>296.67217932323433</v>
      </c>
      <c r="N139" s="7">
        <f>'Expenditures 2002-03'!M139/'Expenditures 2002-03 per pupil'!C139</f>
        <v>73.423083071021054</v>
      </c>
      <c r="O139" s="7">
        <f>'Expenditures 2002-03'!N139/'Expenditures 2002-03 per pupil'!C139</f>
        <v>0</v>
      </c>
      <c r="P139" s="7">
        <f>'Expenditures 2002-03'!O139/'Expenditures 2002-03 per pupil'!C139</f>
        <v>568.65933319397982</v>
      </c>
      <c r="Q139" s="7">
        <f>'Expenditures 2002-03'!P139/'Expenditures 2002-03 per pupil'!C139</f>
        <v>124.73622245721032</v>
      </c>
      <c r="R139" s="7">
        <f>'Expenditures 2002-03'!Q139/'Expenditures 2002-03 per pupil'!C139</f>
        <v>0</v>
      </c>
      <c r="S139" s="7">
        <f>'Expenditures 2002-03'!R139/'Expenditures 2002-03 per pupil'!C139</f>
        <v>0</v>
      </c>
      <c r="T139" s="7">
        <f>'Expenditures 2002-03'!S139/'Expenditures 2002-03 per pupil'!C139</f>
        <v>0</v>
      </c>
      <c r="U139" s="7">
        <f>'Expenditures 2002-03'!T139/'Expenditures 2002-03 per pupil'!C139</f>
        <v>0</v>
      </c>
      <c r="V139" s="7">
        <f>'Expenditures 2002-03'!U139/'Expenditures 2002-03 per pupil'!C139</f>
        <v>0</v>
      </c>
      <c r="W139" s="7">
        <f>'Expenditures 2002-03'!V139/'Expenditures 2002-03 per pupil'!C139</f>
        <v>0</v>
      </c>
      <c r="X139" s="7">
        <f>'Expenditures 2002-03'!W139/'Expenditures 2002-03 per pupil'!C139</f>
        <v>182.29544252901829</v>
      </c>
      <c r="Y139" s="7">
        <f>'Expenditures 2002-03'!X139/'Expenditures 2002-03 per pupil'!C139</f>
        <v>0</v>
      </c>
      <c r="Z139" s="7">
        <f>'Expenditures 2002-03'!Y139/'Expenditures 2002-03 per pupil'!C139</f>
        <v>290.72361302380483</v>
      </c>
      <c r="AA139" s="7">
        <f>'Expenditures 2002-03'!Z139/'Expenditures 2002-03 per pupil'!C139</f>
        <v>6.1479441274837692</v>
      </c>
    </row>
    <row r="140" spans="1:27" x14ac:dyDescent="0.25">
      <c r="A140" s="20" t="s">
        <v>287</v>
      </c>
      <c r="B140" s="21" t="s">
        <v>528</v>
      </c>
      <c r="C140" s="29">
        <v>2617.2582000000002</v>
      </c>
      <c r="D140" s="7">
        <f>'Expenditures 2002-03'!C140/'Expenditures 2002-03 per pupil'!C140</f>
        <v>6875.2369177790706</v>
      </c>
      <c r="E140" s="7">
        <f>'Expenditures 2002-03'!D140/'Expenditures 2002-03 per pupil'!C140</f>
        <v>6112.9107170244024</v>
      </c>
      <c r="F140" s="7">
        <f>'Expenditures 2002-03'!E140/'Expenditures 2002-03 per pupil'!C140</f>
        <v>3464.771370283604</v>
      </c>
      <c r="G140" s="7">
        <f>'Expenditures 2002-03'!F140/'Expenditures 2002-03 per pupil'!C140</f>
        <v>174.1219036012572</v>
      </c>
      <c r="H140" s="7">
        <f>'Expenditures 2002-03'!G140/'Expenditures 2002-03 per pupil'!C140</f>
        <v>276.14526912170908</v>
      </c>
      <c r="I140" s="7">
        <f>'Expenditures 2002-03'!H140/'Expenditures 2002-03 per pupil'!C140</f>
        <v>232.98655822341101</v>
      </c>
      <c r="J140" s="7">
        <f>'Expenditures 2002-03'!I140/'Expenditures 2002-03 per pupil'!C140</f>
        <v>261.17542396084571</v>
      </c>
      <c r="K140" s="7">
        <f>'Expenditures 2002-03'!J140/'Expenditures 2002-03 per pupil'!C140</f>
        <v>27.287762437806094</v>
      </c>
      <c r="L140" s="7">
        <f>'Expenditures 2002-03'!K140/'Expenditures 2002-03 per pupil'!C140</f>
        <v>509.93703257859687</v>
      </c>
      <c r="M140" s="7">
        <f>'Expenditures 2002-03'!L140/'Expenditures 2002-03 per pupil'!C140</f>
        <v>494.09542016144985</v>
      </c>
      <c r="N140" s="7">
        <f>'Expenditures 2002-03'!M140/'Expenditures 2002-03 per pupil'!C140</f>
        <v>135.97929313966804</v>
      </c>
      <c r="O140" s="7">
        <f>'Expenditures 2002-03'!N140/'Expenditures 2002-03 per pupil'!C140</f>
        <v>0</v>
      </c>
      <c r="P140" s="7">
        <f>'Expenditures 2002-03'!O140/'Expenditures 2002-03 per pupil'!C140</f>
        <v>411.64158736803267</v>
      </c>
      <c r="Q140" s="7">
        <f>'Expenditures 2002-03'!P140/'Expenditures 2002-03 per pupil'!C140</f>
        <v>124.76909614802237</v>
      </c>
      <c r="R140" s="7">
        <f>'Expenditures 2002-03'!Q140/'Expenditures 2002-03 per pupil'!C140</f>
        <v>0</v>
      </c>
      <c r="S140" s="7">
        <f>'Expenditures 2002-03'!R140/'Expenditures 2002-03 per pupil'!C140</f>
        <v>0</v>
      </c>
      <c r="T140" s="7">
        <f>'Expenditures 2002-03'!S140/'Expenditures 2002-03 per pupil'!C140</f>
        <v>0</v>
      </c>
      <c r="U140" s="7">
        <f>'Expenditures 2002-03'!T140/'Expenditures 2002-03 per pupil'!C140</f>
        <v>0</v>
      </c>
      <c r="V140" s="7">
        <f>'Expenditures 2002-03'!U140/'Expenditures 2002-03 per pupil'!C140</f>
        <v>0</v>
      </c>
      <c r="W140" s="7">
        <f>'Expenditures 2002-03'!V140/'Expenditures 2002-03 per pupil'!C140</f>
        <v>0</v>
      </c>
      <c r="X140" s="7">
        <f>'Expenditures 2002-03'!W140/'Expenditures 2002-03 per pupil'!C140</f>
        <v>0</v>
      </c>
      <c r="Y140" s="7">
        <f>'Expenditures 2002-03'!X140/'Expenditures 2002-03 per pupil'!C140</f>
        <v>0</v>
      </c>
      <c r="Z140" s="7">
        <f>'Expenditures 2002-03'!Y140/'Expenditures 2002-03 per pupil'!C140</f>
        <v>762.32620075466752</v>
      </c>
      <c r="AA140" s="7">
        <f>'Expenditures 2002-03'!Z140/'Expenditures 2002-03 per pupil'!C140</f>
        <v>339.6242678693298</v>
      </c>
    </row>
    <row r="141" spans="1:27" x14ac:dyDescent="0.25">
      <c r="A141" s="20" t="s">
        <v>289</v>
      </c>
      <c r="B141" s="21" t="s">
        <v>529</v>
      </c>
      <c r="C141" s="29">
        <v>4026.8444</v>
      </c>
      <c r="D141" s="7">
        <f>'Expenditures 2002-03'!C141/'Expenditures 2002-03 per pupil'!C141</f>
        <v>7929.6905090248829</v>
      </c>
      <c r="E141" s="7">
        <f>'Expenditures 2002-03'!D141/'Expenditures 2002-03 per pupil'!C141</f>
        <v>7602.9723547301701</v>
      </c>
      <c r="F141" s="7">
        <f>'Expenditures 2002-03'!E141/'Expenditures 2002-03 per pupil'!C141</f>
        <v>4629.8060262770514</v>
      </c>
      <c r="G141" s="7">
        <f>'Expenditures 2002-03'!F141/'Expenditures 2002-03 per pupil'!C141</f>
        <v>256.49012164463073</v>
      </c>
      <c r="H141" s="7">
        <f>'Expenditures 2002-03'!G141/'Expenditures 2002-03 per pupil'!C141</f>
        <v>280.0421491329538</v>
      </c>
      <c r="I141" s="7">
        <f>'Expenditures 2002-03'!H141/'Expenditures 2002-03 per pupil'!C141</f>
        <v>155.71662019024126</v>
      </c>
      <c r="J141" s="7">
        <f>'Expenditures 2002-03'!I141/'Expenditures 2002-03 per pupil'!C141</f>
        <v>356.99543294992975</v>
      </c>
      <c r="K141" s="7">
        <f>'Expenditures 2002-03'!J141/'Expenditures 2002-03 per pupil'!C141</f>
        <v>44.616668078855994</v>
      </c>
      <c r="L141" s="7">
        <f>'Expenditures 2002-03'!K141/'Expenditures 2002-03 per pupil'!C141</f>
        <v>714.72239404134916</v>
      </c>
      <c r="M141" s="7">
        <f>'Expenditures 2002-03'!L141/'Expenditures 2002-03 per pupil'!C141</f>
        <v>491.23587193982462</v>
      </c>
      <c r="N141" s="7">
        <f>'Expenditures 2002-03'!M141/'Expenditures 2002-03 per pupil'!C141</f>
        <v>47.085869521057234</v>
      </c>
      <c r="O141" s="7">
        <f>'Expenditures 2002-03'!N141/'Expenditures 2002-03 per pupil'!C141</f>
        <v>0</v>
      </c>
      <c r="P141" s="7">
        <f>'Expenditures 2002-03'!O141/'Expenditures 2002-03 per pupil'!C141</f>
        <v>465.44245662931502</v>
      </c>
      <c r="Q141" s="7">
        <f>'Expenditures 2002-03'!P141/'Expenditures 2002-03 per pupil'!C141</f>
        <v>160.81874432496076</v>
      </c>
      <c r="R141" s="7">
        <f>'Expenditures 2002-03'!Q141/'Expenditures 2002-03 per pupil'!C141</f>
        <v>0</v>
      </c>
      <c r="S141" s="7">
        <f>'Expenditures 2002-03'!R141/'Expenditures 2002-03 per pupil'!C141</f>
        <v>0</v>
      </c>
      <c r="T141" s="7">
        <f>'Expenditures 2002-03'!S141/'Expenditures 2002-03 per pupil'!C141</f>
        <v>2.2096259790917174</v>
      </c>
      <c r="U141" s="7">
        <f>'Expenditures 2002-03'!T141/'Expenditures 2002-03 per pupil'!C141</f>
        <v>0</v>
      </c>
      <c r="V141" s="7">
        <f>'Expenditures 2002-03'!U141/'Expenditures 2002-03 per pupil'!C141</f>
        <v>0</v>
      </c>
      <c r="W141" s="7">
        <f>'Expenditures 2002-03'!V141/'Expenditures 2002-03 per pupil'!C141</f>
        <v>0</v>
      </c>
      <c r="X141" s="7">
        <f>'Expenditures 2002-03'!W141/'Expenditures 2002-03 per pupil'!C141</f>
        <v>0</v>
      </c>
      <c r="Y141" s="7">
        <f>'Expenditures 2002-03'!X141/'Expenditures 2002-03 per pupil'!C141</f>
        <v>0</v>
      </c>
      <c r="Z141" s="7">
        <f>'Expenditures 2002-03'!Y141/'Expenditures 2002-03 per pupil'!C141</f>
        <v>324.50852831562105</v>
      </c>
      <c r="AA141" s="7">
        <f>'Expenditures 2002-03'!Z141/'Expenditures 2002-03 per pupil'!C141</f>
        <v>257.09894328174187</v>
      </c>
    </row>
    <row r="142" spans="1:27" x14ac:dyDescent="0.25">
      <c r="A142" s="20" t="s">
        <v>291</v>
      </c>
      <c r="B142" s="21" t="s">
        <v>530</v>
      </c>
      <c r="C142" s="29">
        <v>9024.8929000000007</v>
      </c>
      <c r="D142" s="7">
        <f>'Expenditures 2002-03'!C142/'Expenditures 2002-03 per pupil'!C142</f>
        <v>7396.2927582220946</v>
      </c>
      <c r="E142" s="7">
        <f>'Expenditures 2002-03'!D142/'Expenditures 2002-03 per pupil'!C142</f>
        <v>7183.8744590531369</v>
      </c>
      <c r="F142" s="7">
        <f>'Expenditures 2002-03'!E142/'Expenditures 2002-03 per pupil'!C142</f>
        <v>4169.4213955713531</v>
      </c>
      <c r="G142" s="7">
        <f>'Expenditures 2002-03'!F142/'Expenditures 2002-03 per pupil'!C142</f>
        <v>182.59103108026909</v>
      </c>
      <c r="H142" s="7">
        <f>'Expenditures 2002-03'!G142/'Expenditures 2002-03 per pupil'!C142</f>
        <v>279.37316020669897</v>
      </c>
      <c r="I142" s="7">
        <f>'Expenditures 2002-03'!H142/'Expenditures 2002-03 per pupil'!C142</f>
        <v>222.17669752069853</v>
      </c>
      <c r="J142" s="7">
        <f>'Expenditures 2002-03'!I142/'Expenditures 2002-03 per pupil'!C142</f>
        <v>291.32698294957049</v>
      </c>
      <c r="K142" s="7">
        <f>'Expenditures 2002-03'!J142/'Expenditures 2002-03 per pupil'!C142</f>
        <v>66.151798876194974</v>
      </c>
      <c r="L142" s="7">
        <f>'Expenditures 2002-03'!K142/'Expenditures 2002-03 per pupil'!C142</f>
        <v>763.65205397617513</v>
      </c>
      <c r="M142" s="7">
        <f>'Expenditures 2002-03'!L142/'Expenditures 2002-03 per pupil'!C142</f>
        <v>421.9208241241289</v>
      </c>
      <c r="N142" s="7">
        <f>'Expenditures 2002-03'!M142/'Expenditures 2002-03 per pupil'!C142</f>
        <v>204.42549960897594</v>
      </c>
      <c r="O142" s="7">
        <f>'Expenditures 2002-03'!N142/'Expenditures 2002-03 per pupil'!C142</f>
        <v>0</v>
      </c>
      <c r="P142" s="7">
        <f>'Expenditures 2002-03'!O142/'Expenditures 2002-03 per pupil'!C142</f>
        <v>416.52002762271007</v>
      </c>
      <c r="Q142" s="7">
        <f>'Expenditures 2002-03'!P142/'Expenditures 2002-03 per pupil'!C142</f>
        <v>166.31498751636153</v>
      </c>
      <c r="R142" s="7">
        <f>'Expenditures 2002-03'!Q142/'Expenditures 2002-03 per pupil'!C142</f>
        <v>0</v>
      </c>
      <c r="S142" s="7">
        <f>'Expenditures 2002-03'!R142/'Expenditures 2002-03 per pupil'!C142</f>
        <v>0</v>
      </c>
      <c r="T142" s="7">
        <f>'Expenditures 2002-03'!S142/'Expenditures 2002-03 per pupil'!C142</f>
        <v>-23.61448300400329</v>
      </c>
      <c r="U142" s="7">
        <f>'Expenditures 2002-03'!T142/'Expenditures 2002-03 per pupil'!C142</f>
        <v>0</v>
      </c>
      <c r="V142" s="7">
        <f>'Expenditures 2002-03'!U142/'Expenditures 2002-03 per pupil'!C142</f>
        <v>0</v>
      </c>
      <c r="W142" s="7">
        <f>'Expenditures 2002-03'!V142/'Expenditures 2002-03 per pupil'!C142</f>
        <v>0</v>
      </c>
      <c r="X142" s="7">
        <f>'Expenditures 2002-03'!W142/'Expenditures 2002-03 per pupil'!C142</f>
        <v>1.2610897576413345</v>
      </c>
      <c r="Y142" s="7">
        <f>'Expenditures 2002-03'!X142/'Expenditures 2002-03 per pupil'!C142</f>
        <v>0</v>
      </c>
      <c r="Z142" s="7">
        <f>'Expenditures 2002-03'!Y142/'Expenditures 2002-03 per pupil'!C142</f>
        <v>234.77169241531939</v>
      </c>
      <c r="AA142" s="7">
        <f>'Expenditures 2002-03'!Z142/'Expenditures 2002-03 per pupil'!C142</f>
        <v>389.05652054884774</v>
      </c>
    </row>
    <row r="143" spans="1:27" x14ac:dyDescent="0.25">
      <c r="A143" s="20" t="s">
        <v>293</v>
      </c>
      <c r="B143" s="21" t="s">
        <v>531</v>
      </c>
      <c r="C143" s="29">
        <v>1112.8805</v>
      </c>
      <c r="D143" s="7">
        <f>'Expenditures 2002-03'!C143/'Expenditures 2002-03 per pupil'!C143</f>
        <v>7801.973077971983</v>
      </c>
      <c r="E143" s="7">
        <f>'Expenditures 2002-03'!D143/'Expenditures 2002-03 per pupil'!C143</f>
        <v>7418.1584276119502</v>
      </c>
      <c r="F143" s="7">
        <f>'Expenditures 2002-03'!E143/'Expenditures 2002-03 per pupil'!C143</f>
        <v>4324.4834732929548</v>
      </c>
      <c r="G143" s="7">
        <f>'Expenditures 2002-03'!F143/'Expenditures 2002-03 per pupil'!C143</f>
        <v>236.51788309706211</v>
      </c>
      <c r="H143" s="7">
        <f>'Expenditures 2002-03'!G143/'Expenditures 2002-03 per pupil'!C143</f>
        <v>353.27468672512458</v>
      </c>
      <c r="I143" s="7">
        <f>'Expenditures 2002-03'!H143/'Expenditures 2002-03 per pupil'!C143</f>
        <v>333.13354848072191</v>
      </c>
      <c r="J143" s="7">
        <f>'Expenditures 2002-03'!I143/'Expenditures 2002-03 per pupil'!C143</f>
        <v>345.62580618494076</v>
      </c>
      <c r="K143" s="7">
        <f>'Expenditures 2002-03'!J143/'Expenditures 2002-03 per pupil'!C143</f>
        <v>73.054887744012049</v>
      </c>
      <c r="L143" s="7">
        <f>'Expenditures 2002-03'!K143/'Expenditures 2002-03 per pupil'!C143</f>
        <v>776.88840805459347</v>
      </c>
      <c r="M143" s="7">
        <f>'Expenditures 2002-03'!L143/'Expenditures 2002-03 per pupil'!C143</f>
        <v>277.64662962465422</v>
      </c>
      <c r="N143" s="7">
        <f>'Expenditures 2002-03'!M143/'Expenditures 2002-03 per pupil'!C143</f>
        <v>164.75998096830705</v>
      </c>
      <c r="O143" s="7">
        <f>'Expenditures 2002-03'!N143/'Expenditures 2002-03 per pupil'!C143</f>
        <v>0</v>
      </c>
      <c r="P143" s="7">
        <f>'Expenditures 2002-03'!O143/'Expenditures 2002-03 per pupil'!C143</f>
        <v>450.40539393043548</v>
      </c>
      <c r="Q143" s="7">
        <f>'Expenditures 2002-03'!P143/'Expenditures 2002-03 per pupil'!C143</f>
        <v>82.367729509143174</v>
      </c>
      <c r="R143" s="7">
        <f>'Expenditures 2002-03'!Q143/'Expenditures 2002-03 per pupil'!C143</f>
        <v>0</v>
      </c>
      <c r="S143" s="7">
        <f>'Expenditures 2002-03'!R143/'Expenditures 2002-03 per pupil'!C143</f>
        <v>0</v>
      </c>
      <c r="T143" s="7">
        <f>'Expenditures 2002-03'!S143/'Expenditures 2002-03 per pupil'!C143</f>
        <v>0</v>
      </c>
      <c r="U143" s="7">
        <f>'Expenditures 2002-03'!T143/'Expenditures 2002-03 per pupil'!C143</f>
        <v>0</v>
      </c>
      <c r="V143" s="7">
        <f>'Expenditures 2002-03'!U143/'Expenditures 2002-03 per pupil'!C143</f>
        <v>0</v>
      </c>
      <c r="W143" s="7">
        <f>'Expenditures 2002-03'!V143/'Expenditures 2002-03 per pupil'!C143</f>
        <v>0</v>
      </c>
      <c r="X143" s="7">
        <f>'Expenditures 2002-03'!W143/'Expenditures 2002-03 per pupil'!C143</f>
        <v>96.4326358490422</v>
      </c>
      <c r="Y143" s="7">
        <f>'Expenditures 2002-03'!X143/'Expenditures 2002-03 per pupil'!C143</f>
        <v>0</v>
      </c>
      <c r="Z143" s="7">
        <f>'Expenditures 2002-03'!Y143/'Expenditures 2002-03 per pupil'!C143</f>
        <v>287.38201451099201</v>
      </c>
      <c r="AA143" s="7">
        <f>'Expenditures 2002-03'!Z143/'Expenditures 2002-03 per pupil'!C143</f>
        <v>7.8723636544983941</v>
      </c>
    </row>
    <row r="144" spans="1:27" x14ac:dyDescent="0.25">
      <c r="A144" s="20" t="s">
        <v>295</v>
      </c>
      <c r="B144" s="21" t="s">
        <v>532</v>
      </c>
      <c r="C144" s="29">
        <v>547.55349999999999</v>
      </c>
      <c r="D144" s="7">
        <f>'Expenditures 2002-03'!C144/'Expenditures 2002-03 per pupil'!C144</f>
        <v>7069.6331408711667</v>
      </c>
      <c r="E144" s="7">
        <f>'Expenditures 2002-03'!D144/'Expenditures 2002-03 per pupil'!C144</f>
        <v>6759.8062655064759</v>
      </c>
      <c r="F144" s="7">
        <f>'Expenditures 2002-03'!E144/'Expenditures 2002-03 per pupil'!C144</f>
        <v>3974.4730880178831</v>
      </c>
      <c r="G144" s="7">
        <f>'Expenditures 2002-03'!F144/'Expenditures 2002-03 per pupil'!C144</f>
        <v>148.14546889025456</v>
      </c>
      <c r="H144" s="7">
        <f>'Expenditures 2002-03'!G144/'Expenditures 2002-03 per pupil'!C144</f>
        <v>371.2239443269014</v>
      </c>
      <c r="I144" s="7">
        <f>'Expenditures 2002-03'!H144/'Expenditures 2002-03 per pupil'!C144</f>
        <v>463.35724271692175</v>
      </c>
      <c r="J144" s="7">
        <f>'Expenditures 2002-03'!I144/'Expenditures 2002-03 per pupil'!C144</f>
        <v>291.28764586474199</v>
      </c>
      <c r="K144" s="7">
        <f>'Expenditures 2002-03'!J144/'Expenditures 2002-03 per pupil'!C144</f>
        <v>82.336246595081576</v>
      </c>
      <c r="L144" s="7">
        <f>'Expenditures 2002-03'!K144/'Expenditures 2002-03 per pupil'!C144</f>
        <v>671.28423067334984</v>
      </c>
      <c r="M144" s="7">
        <f>'Expenditures 2002-03'!L144/'Expenditures 2002-03 per pupil'!C144</f>
        <v>113.3790944629155</v>
      </c>
      <c r="N144" s="7">
        <f>'Expenditures 2002-03'!M144/'Expenditures 2002-03 per pupil'!C144</f>
        <v>6.5455339067324019</v>
      </c>
      <c r="O144" s="7">
        <f>'Expenditures 2002-03'!N144/'Expenditures 2002-03 per pupil'!C144</f>
        <v>0</v>
      </c>
      <c r="P144" s="7">
        <f>'Expenditures 2002-03'!O144/'Expenditures 2002-03 per pupil'!C144</f>
        <v>492.50896944316861</v>
      </c>
      <c r="Q144" s="7">
        <f>'Expenditures 2002-03'!P144/'Expenditures 2002-03 per pupil'!C144</f>
        <v>145.26480060852501</v>
      </c>
      <c r="R144" s="7">
        <f>'Expenditures 2002-03'!Q144/'Expenditures 2002-03 per pupil'!C144</f>
        <v>0</v>
      </c>
      <c r="S144" s="7">
        <f>'Expenditures 2002-03'!R144/'Expenditures 2002-03 per pupil'!C144</f>
        <v>62.140046589054769</v>
      </c>
      <c r="T144" s="7">
        <f>'Expenditures 2002-03'!S144/'Expenditures 2002-03 per pupil'!C144</f>
        <v>0</v>
      </c>
      <c r="U144" s="7">
        <f>'Expenditures 2002-03'!T144/'Expenditures 2002-03 per pupil'!C144</f>
        <v>0</v>
      </c>
      <c r="V144" s="7">
        <f>'Expenditures 2002-03'!U144/'Expenditures 2002-03 per pupil'!C144</f>
        <v>0</v>
      </c>
      <c r="W144" s="7">
        <f>'Expenditures 2002-03'!V144/'Expenditures 2002-03 per pupil'!C144</f>
        <v>0</v>
      </c>
      <c r="X144" s="7">
        <f>'Expenditures 2002-03'!W144/'Expenditures 2002-03 per pupil'!C144</f>
        <v>0</v>
      </c>
      <c r="Y144" s="7">
        <f>'Expenditures 2002-03'!X144/'Expenditures 2002-03 per pupil'!C144</f>
        <v>0</v>
      </c>
      <c r="Z144" s="7">
        <f>'Expenditures 2002-03'!Y144/'Expenditures 2002-03 per pupil'!C144</f>
        <v>247.68682877563563</v>
      </c>
      <c r="AA144" s="7">
        <f>'Expenditures 2002-03'!Z144/'Expenditures 2002-03 per pupil'!C144</f>
        <v>889.81989887746136</v>
      </c>
    </row>
    <row r="145" spans="1:27" x14ac:dyDescent="0.25">
      <c r="A145" s="20" t="s">
        <v>297</v>
      </c>
      <c r="B145" s="21" t="s">
        <v>533</v>
      </c>
      <c r="C145" s="29">
        <v>2263.7341999999999</v>
      </c>
      <c r="D145" s="7">
        <f>'Expenditures 2002-03'!C145/'Expenditures 2002-03 per pupil'!C145</f>
        <v>7238.3675654147037</v>
      </c>
      <c r="E145" s="7">
        <f>'Expenditures 2002-03'!D145/'Expenditures 2002-03 per pupil'!C145</f>
        <v>6929.1325368499538</v>
      </c>
      <c r="F145" s="7">
        <f>'Expenditures 2002-03'!E145/'Expenditures 2002-03 per pupil'!C145</f>
        <v>4014.4383647161403</v>
      </c>
      <c r="G145" s="7">
        <f>'Expenditures 2002-03'!F145/'Expenditures 2002-03 per pupil'!C145</f>
        <v>145.29636915853462</v>
      </c>
      <c r="H145" s="7">
        <f>'Expenditures 2002-03'!G145/'Expenditures 2002-03 per pupil'!C145</f>
        <v>191.83371439986198</v>
      </c>
      <c r="I145" s="7">
        <f>'Expenditures 2002-03'!H145/'Expenditures 2002-03 per pupil'!C145</f>
        <v>729.70742324783532</v>
      </c>
      <c r="J145" s="7">
        <f>'Expenditures 2002-03'!I145/'Expenditures 2002-03 per pupil'!C145</f>
        <v>471.21392166977915</v>
      </c>
      <c r="K145" s="7">
        <f>'Expenditures 2002-03'!J145/'Expenditures 2002-03 per pupil'!C145</f>
        <v>35.660405713709672</v>
      </c>
      <c r="L145" s="7">
        <f>'Expenditures 2002-03'!K145/'Expenditures 2002-03 per pupil'!C145</f>
        <v>546.03551070615981</v>
      </c>
      <c r="M145" s="7">
        <f>'Expenditures 2002-03'!L145/'Expenditures 2002-03 per pupil'!C145</f>
        <v>261.31995090236302</v>
      </c>
      <c r="N145" s="7">
        <f>'Expenditures 2002-03'!M145/'Expenditures 2002-03 per pupil'!C145</f>
        <v>0</v>
      </c>
      <c r="O145" s="7">
        <f>'Expenditures 2002-03'!N145/'Expenditures 2002-03 per pupil'!C145</f>
        <v>0</v>
      </c>
      <c r="P145" s="7">
        <f>'Expenditures 2002-03'!O145/'Expenditures 2002-03 per pupil'!C145</f>
        <v>408.84070665186749</v>
      </c>
      <c r="Q145" s="7">
        <f>'Expenditures 2002-03'!P145/'Expenditures 2002-03 per pupil'!C145</f>
        <v>124.78616968370225</v>
      </c>
      <c r="R145" s="7">
        <f>'Expenditures 2002-03'!Q145/'Expenditures 2002-03 per pupil'!C145</f>
        <v>0</v>
      </c>
      <c r="S145" s="7">
        <f>'Expenditures 2002-03'!R145/'Expenditures 2002-03 per pupil'!C145</f>
        <v>0</v>
      </c>
      <c r="T145" s="7">
        <f>'Expenditures 2002-03'!S145/'Expenditures 2002-03 per pupil'!C145</f>
        <v>0</v>
      </c>
      <c r="U145" s="7">
        <f>'Expenditures 2002-03'!T145/'Expenditures 2002-03 per pupil'!C145</f>
        <v>0</v>
      </c>
      <c r="V145" s="7">
        <f>'Expenditures 2002-03'!U145/'Expenditures 2002-03 per pupil'!C145</f>
        <v>0</v>
      </c>
      <c r="W145" s="7">
        <f>'Expenditures 2002-03'!V145/'Expenditures 2002-03 per pupil'!C145</f>
        <v>0</v>
      </c>
      <c r="X145" s="7">
        <f>'Expenditures 2002-03'!W145/'Expenditures 2002-03 per pupil'!C145</f>
        <v>0</v>
      </c>
      <c r="Y145" s="7">
        <f>'Expenditures 2002-03'!X145/'Expenditures 2002-03 per pupil'!C145</f>
        <v>0</v>
      </c>
      <c r="Z145" s="7">
        <f>'Expenditures 2002-03'!Y145/'Expenditures 2002-03 per pupil'!C145</f>
        <v>309.23502856474937</v>
      </c>
      <c r="AA145" s="7">
        <f>'Expenditures 2002-03'!Z145/'Expenditures 2002-03 per pupil'!C145</f>
        <v>31.042513736815923</v>
      </c>
    </row>
    <row r="146" spans="1:27" x14ac:dyDescent="0.25">
      <c r="A146" s="20" t="s">
        <v>299</v>
      </c>
      <c r="B146" s="21" t="s">
        <v>534</v>
      </c>
      <c r="C146" s="29">
        <v>360.423</v>
      </c>
      <c r="D146" s="7">
        <f>'Expenditures 2002-03'!C146/'Expenditures 2002-03 per pupil'!C146</f>
        <v>9138.6356864018126</v>
      </c>
      <c r="E146" s="7">
        <f>'Expenditures 2002-03'!D146/'Expenditures 2002-03 per pupil'!C146</f>
        <v>8627.688549287921</v>
      </c>
      <c r="F146" s="7">
        <f>'Expenditures 2002-03'!E146/'Expenditures 2002-03 per pupil'!C146</f>
        <v>5579.1796860910654</v>
      </c>
      <c r="G146" s="7">
        <f>'Expenditures 2002-03'!F146/'Expenditures 2002-03 per pupil'!C146</f>
        <v>0</v>
      </c>
      <c r="H146" s="7">
        <f>'Expenditures 2002-03'!G146/'Expenditures 2002-03 per pupil'!C146</f>
        <v>308.72194615770917</v>
      </c>
      <c r="I146" s="7">
        <f>'Expenditures 2002-03'!H146/'Expenditures 2002-03 per pupil'!C146</f>
        <v>484.17248621758318</v>
      </c>
      <c r="J146" s="7">
        <f>'Expenditures 2002-03'!I146/'Expenditures 2002-03 per pupil'!C146</f>
        <v>387.82300241660488</v>
      </c>
      <c r="K146" s="7">
        <f>'Expenditures 2002-03'!J146/'Expenditures 2002-03 per pupil'!C146</f>
        <v>111.62703268104421</v>
      </c>
      <c r="L146" s="7">
        <f>'Expenditures 2002-03'!K146/'Expenditures 2002-03 per pupil'!C146</f>
        <v>808.56823787605128</v>
      </c>
      <c r="M146" s="7">
        <f>'Expenditures 2002-03'!L146/'Expenditures 2002-03 per pupil'!C146</f>
        <v>161.18774329052252</v>
      </c>
      <c r="N146" s="7">
        <f>'Expenditures 2002-03'!M146/'Expenditures 2002-03 per pupil'!C146</f>
        <v>110.03851030594608</v>
      </c>
      <c r="O146" s="7">
        <f>'Expenditures 2002-03'!N146/'Expenditures 2002-03 per pupil'!C146</f>
        <v>0</v>
      </c>
      <c r="P146" s="7">
        <f>'Expenditures 2002-03'!O146/'Expenditures 2002-03 per pupil'!C146</f>
        <v>490.37308939773538</v>
      </c>
      <c r="Q146" s="7">
        <f>'Expenditures 2002-03'!P146/'Expenditures 2002-03 per pupil'!C146</f>
        <v>185.99681485365807</v>
      </c>
      <c r="R146" s="7">
        <f>'Expenditures 2002-03'!Q146/'Expenditures 2002-03 per pupil'!C146</f>
        <v>0</v>
      </c>
      <c r="S146" s="7">
        <f>'Expenditures 2002-03'!R146/'Expenditures 2002-03 per pupil'!C146</f>
        <v>0</v>
      </c>
      <c r="T146" s="7">
        <f>'Expenditures 2002-03'!S146/'Expenditures 2002-03 per pupil'!C146</f>
        <v>105.38886253097056</v>
      </c>
      <c r="U146" s="7">
        <f>'Expenditures 2002-03'!T146/'Expenditures 2002-03 per pupil'!C146</f>
        <v>0</v>
      </c>
      <c r="V146" s="7">
        <f>'Expenditures 2002-03'!U146/'Expenditures 2002-03 per pupil'!C146</f>
        <v>0</v>
      </c>
      <c r="W146" s="7">
        <f>'Expenditures 2002-03'!V146/'Expenditures 2002-03 per pupil'!C146</f>
        <v>0</v>
      </c>
      <c r="X146" s="7">
        <f>'Expenditures 2002-03'!W146/'Expenditures 2002-03 per pupil'!C146</f>
        <v>61.268759207930678</v>
      </c>
      <c r="Y146" s="7">
        <f>'Expenditures 2002-03'!X146/'Expenditures 2002-03 per pupil'!C146</f>
        <v>0</v>
      </c>
      <c r="Z146" s="7">
        <f>'Expenditures 2002-03'!Y146/'Expenditures 2002-03 per pupil'!C146</f>
        <v>344.28951537498995</v>
      </c>
      <c r="AA146" s="7">
        <f>'Expenditures 2002-03'!Z146/'Expenditures 2002-03 per pupil'!C146</f>
        <v>73.27140609783504</v>
      </c>
    </row>
    <row r="147" spans="1:27" x14ac:dyDescent="0.25">
      <c r="A147" s="20" t="s">
        <v>301</v>
      </c>
      <c r="B147" s="21" t="s">
        <v>535</v>
      </c>
      <c r="C147" s="29">
        <v>6777.472999999999</v>
      </c>
      <c r="D147" s="7">
        <f>'Expenditures 2002-03'!C147/'Expenditures 2002-03 per pupil'!C147</f>
        <v>7129.7162275674136</v>
      </c>
      <c r="E147" s="7">
        <f>'Expenditures 2002-03'!D147/'Expenditures 2002-03 per pupil'!C147</f>
        <v>6630.6491047622039</v>
      </c>
      <c r="F147" s="7">
        <f>'Expenditures 2002-03'!E147/'Expenditures 2002-03 per pupil'!C147</f>
        <v>3897.1320284123603</v>
      </c>
      <c r="G147" s="7">
        <f>'Expenditures 2002-03'!F147/'Expenditures 2002-03 per pupil'!C147</f>
        <v>256.17885309170543</v>
      </c>
      <c r="H147" s="7">
        <f>'Expenditures 2002-03'!G147/'Expenditures 2002-03 per pupil'!C147</f>
        <v>253.01709944104539</v>
      </c>
      <c r="I147" s="7">
        <f>'Expenditures 2002-03'!H147/'Expenditures 2002-03 per pupil'!C147</f>
        <v>198.89901885260187</v>
      </c>
      <c r="J147" s="7">
        <f>'Expenditures 2002-03'!I147/'Expenditures 2002-03 per pupil'!C147</f>
        <v>279.91519405536548</v>
      </c>
      <c r="K147" s="7">
        <f>'Expenditures 2002-03'!J147/'Expenditures 2002-03 per pupil'!C147</f>
        <v>52.364878473141836</v>
      </c>
      <c r="L147" s="7">
        <f>'Expenditures 2002-03'!K147/'Expenditures 2002-03 per pupil'!C147</f>
        <v>676.04424835038083</v>
      </c>
      <c r="M147" s="7">
        <f>'Expenditures 2002-03'!L147/'Expenditures 2002-03 per pupil'!C147</f>
        <v>375.09365658852499</v>
      </c>
      <c r="N147" s="7">
        <f>'Expenditures 2002-03'!M147/'Expenditures 2002-03 per pupil'!C147</f>
        <v>67.435404021528385</v>
      </c>
      <c r="O147" s="7">
        <f>'Expenditures 2002-03'!N147/'Expenditures 2002-03 per pupil'!C147</f>
        <v>0</v>
      </c>
      <c r="P147" s="7">
        <f>'Expenditures 2002-03'!O147/'Expenditures 2002-03 per pupil'!C147</f>
        <v>446.5226700276047</v>
      </c>
      <c r="Q147" s="7">
        <f>'Expenditures 2002-03'!P147/'Expenditures 2002-03 per pupil'!C147</f>
        <v>128.04605344794442</v>
      </c>
      <c r="R147" s="7">
        <f>'Expenditures 2002-03'!Q147/'Expenditures 2002-03 per pupil'!C147</f>
        <v>0</v>
      </c>
      <c r="S147" s="7">
        <f>'Expenditures 2002-03'!R147/'Expenditures 2002-03 per pupil'!C147</f>
        <v>2.0287797531616873</v>
      </c>
      <c r="T147" s="7">
        <f>'Expenditures 2002-03'!S147/'Expenditures 2002-03 per pupil'!C147</f>
        <v>0</v>
      </c>
      <c r="U147" s="7">
        <f>'Expenditures 2002-03'!T147/'Expenditures 2002-03 per pupil'!C147</f>
        <v>0</v>
      </c>
      <c r="V147" s="7">
        <f>'Expenditures 2002-03'!U147/'Expenditures 2002-03 per pupil'!C147</f>
        <v>0</v>
      </c>
      <c r="W147" s="7">
        <f>'Expenditures 2002-03'!V147/'Expenditures 2002-03 per pupil'!C147</f>
        <v>0</v>
      </c>
      <c r="X147" s="7">
        <f>'Expenditures 2002-03'!W147/'Expenditures 2002-03 per pupil'!C147</f>
        <v>11.721151821630276</v>
      </c>
      <c r="Y147" s="7">
        <f>'Expenditures 2002-03'!X147/'Expenditures 2002-03 per pupil'!C147</f>
        <v>0</v>
      </c>
      <c r="Z147" s="7">
        <f>'Expenditures 2002-03'!Y147/'Expenditures 2002-03 per pupil'!C147</f>
        <v>485.31719123041887</v>
      </c>
      <c r="AA147" s="7">
        <f>'Expenditures 2002-03'!Z147/'Expenditures 2002-03 per pupil'!C147</f>
        <v>81.74920062389036</v>
      </c>
    </row>
    <row r="148" spans="1:27" x14ac:dyDescent="0.25">
      <c r="A148" s="20" t="s">
        <v>303</v>
      </c>
      <c r="B148" s="21" t="s">
        <v>536</v>
      </c>
      <c r="C148" s="29">
        <v>910.96490000000006</v>
      </c>
      <c r="D148" s="7">
        <f>'Expenditures 2002-03'!C148/'Expenditures 2002-03 per pupil'!C148</f>
        <v>5756.9842372631483</v>
      </c>
      <c r="E148" s="7">
        <f>'Expenditures 2002-03'!D148/'Expenditures 2002-03 per pupil'!C148</f>
        <v>5545.7717745217178</v>
      </c>
      <c r="F148" s="7">
        <f>'Expenditures 2002-03'!E148/'Expenditures 2002-03 per pupil'!C148</f>
        <v>3164.4373015908736</v>
      </c>
      <c r="G148" s="7">
        <f>'Expenditures 2002-03'!F148/'Expenditures 2002-03 per pupil'!C148</f>
        <v>168.8938399273122</v>
      </c>
      <c r="H148" s="7">
        <f>'Expenditures 2002-03'!G148/'Expenditures 2002-03 per pupil'!C148</f>
        <v>359.787923771816</v>
      </c>
      <c r="I148" s="7">
        <f>'Expenditures 2002-03'!H148/'Expenditures 2002-03 per pupil'!C148</f>
        <v>385.62323312347155</v>
      </c>
      <c r="J148" s="7">
        <f>'Expenditures 2002-03'!I148/'Expenditures 2002-03 per pupil'!C148</f>
        <v>354.47814729195386</v>
      </c>
      <c r="K148" s="7">
        <f>'Expenditures 2002-03'!J148/'Expenditures 2002-03 per pupil'!C148</f>
        <v>81.21915564474547</v>
      </c>
      <c r="L148" s="7">
        <f>'Expenditures 2002-03'!K148/'Expenditures 2002-03 per pupil'!C148</f>
        <v>403.93320313439074</v>
      </c>
      <c r="M148" s="7">
        <f>'Expenditures 2002-03'!L148/'Expenditures 2002-03 per pupil'!C148</f>
        <v>227.52677957185836</v>
      </c>
      <c r="N148" s="7">
        <f>'Expenditures 2002-03'!M148/'Expenditures 2002-03 per pupil'!C148</f>
        <v>5.5581834162874992</v>
      </c>
      <c r="O148" s="7">
        <f>'Expenditures 2002-03'!N148/'Expenditures 2002-03 per pupil'!C148</f>
        <v>0</v>
      </c>
      <c r="P148" s="7">
        <f>'Expenditures 2002-03'!O148/'Expenditures 2002-03 per pupil'!C148</f>
        <v>340.99573979195026</v>
      </c>
      <c r="Q148" s="7">
        <f>'Expenditures 2002-03'!P148/'Expenditures 2002-03 per pupil'!C148</f>
        <v>53.31826725705897</v>
      </c>
      <c r="R148" s="7">
        <f>'Expenditures 2002-03'!Q148/'Expenditures 2002-03 per pupil'!C148</f>
        <v>0</v>
      </c>
      <c r="S148" s="7">
        <f>'Expenditures 2002-03'!R148/'Expenditures 2002-03 per pupil'!C148</f>
        <v>0</v>
      </c>
      <c r="T148" s="7">
        <f>'Expenditures 2002-03'!S148/'Expenditures 2002-03 per pupil'!C148</f>
        <v>0</v>
      </c>
      <c r="U148" s="7">
        <f>'Expenditures 2002-03'!T148/'Expenditures 2002-03 per pupil'!C148</f>
        <v>0</v>
      </c>
      <c r="V148" s="7">
        <f>'Expenditures 2002-03'!U148/'Expenditures 2002-03 per pupil'!C148</f>
        <v>0</v>
      </c>
      <c r="W148" s="7">
        <f>'Expenditures 2002-03'!V148/'Expenditures 2002-03 per pupil'!C148</f>
        <v>0</v>
      </c>
      <c r="X148" s="7">
        <f>'Expenditures 2002-03'!W148/'Expenditures 2002-03 per pupil'!C148</f>
        <v>0</v>
      </c>
      <c r="Y148" s="7">
        <f>'Expenditures 2002-03'!X148/'Expenditures 2002-03 per pupil'!C148</f>
        <v>0</v>
      </c>
      <c r="Z148" s="7">
        <f>'Expenditures 2002-03'!Y148/'Expenditures 2002-03 per pupil'!C148</f>
        <v>211.21246274142945</v>
      </c>
      <c r="AA148" s="7">
        <f>'Expenditures 2002-03'!Z148/'Expenditures 2002-03 per pupil'!C148</f>
        <v>154.01587920676195</v>
      </c>
    </row>
    <row r="149" spans="1:27" x14ac:dyDescent="0.25">
      <c r="A149" s="20" t="s">
        <v>305</v>
      </c>
      <c r="B149" s="21" t="s">
        <v>537</v>
      </c>
      <c r="C149" s="29">
        <v>354.63799999999998</v>
      </c>
      <c r="D149" s="7">
        <f>'Expenditures 2002-03'!C149/'Expenditures 2002-03 per pupil'!C149</f>
        <v>7351.4841331160223</v>
      </c>
      <c r="E149" s="7">
        <f>'Expenditures 2002-03'!D149/'Expenditures 2002-03 per pupil'!C149</f>
        <v>7060.3093859090122</v>
      </c>
      <c r="F149" s="7">
        <f>'Expenditures 2002-03'!E149/'Expenditures 2002-03 per pupil'!C149</f>
        <v>3823.5093813973685</v>
      </c>
      <c r="G149" s="7">
        <f>'Expenditures 2002-03'!F149/'Expenditures 2002-03 per pupil'!C149</f>
        <v>252.61962903016601</v>
      </c>
      <c r="H149" s="7">
        <f>'Expenditures 2002-03'!G149/'Expenditures 2002-03 per pupil'!C149</f>
        <v>326.80398039691181</v>
      </c>
      <c r="I149" s="7">
        <f>'Expenditures 2002-03'!H149/'Expenditures 2002-03 per pupil'!C149</f>
        <v>638.7373603505547</v>
      </c>
      <c r="J149" s="7">
        <f>'Expenditures 2002-03'!I149/'Expenditures 2002-03 per pupil'!C149</f>
        <v>262.41877632966577</v>
      </c>
      <c r="K149" s="7">
        <f>'Expenditures 2002-03'!J149/'Expenditures 2002-03 per pupil'!C149</f>
        <v>0</v>
      </c>
      <c r="L149" s="7">
        <f>'Expenditures 2002-03'!K149/'Expenditures 2002-03 per pupil'!C149</f>
        <v>571.0117923065211</v>
      </c>
      <c r="M149" s="7">
        <f>'Expenditures 2002-03'!L149/'Expenditures 2002-03 per pupil'!C149</f>
        <v>471.52544284594433</v>
      </c>
      <c r="N149" s="7">
        <f>'Expenditures 2002-03'!M149/'Expenditures 2002-03 per pupil'!C149</f>
        <v>45.584567925603011</v>
      </c>
      <c r="O149" s="7">
        <f>'Expenditures 2002-03'!N149/'Expenditures 2002-03 per pupil'!C149</f>
        <v>0</v>
      </c>
      <c r="P149" s="7">
        <f>'Expenditures 2002-03'!O149/'Expenditures 2002-03 per pupil'!C149</f>
        <v>449.15674575200626</v>
      </c>
      <c r="Q149" s="7">
        <f>'Expenditures 2002-03'!P149/'Expenditures 2002-03 per pupil'!C149</f>
        <v>218.94170957427013</v>
      </c>
      <c r="R149" s="7">
        <f>'Expenditures 2002-03'!Q149/'Expenditures 2002-03 per pupil'!C149</f>
        <v>0</v>
      </c>
      <c r="S149" s="7">
        <f>'Expenditures 2002-03'!R149/'Expenditures 2002-03 per pupil'!C149</f>
        <v>0</v>
      </c>
      <c r="T149" s="7">
        <f>'Expenditures 2002-03'!S149/'Expenditures 2002-03 per pupil'!C149</f>
        <v>33.389738268318681</v>
      </c>
      <c r="U149" s="7">
        <f>'Expenditures 2002-03'!T149/'Expenditures 2002-03 per pupil'!C149</f>
        <v>0</v>
      </c>
      <c r="V149" s="7">
        <f>'Expenditures 2002-03'!U149/'Expenditures 2002-03 per pupil'!C149</f>
        <v>0</v>
      </c>
      <c r="W149" s="7">
        <f>'Expenditures 2002-03'!V149/'Expenditures 2002-03 per pupil'!C149</f>
        <v>0</v>
      </c>
      <c r="X149" s="7">
        <f>'Expenditures 2002-03'!W149/'Expenditures 2002-03 per pupil'!C149</f>
        <v>0</v>
      </c>
      <c r="Y149" s="7">
        <f>'Expenditures 2002-03'!X149/'Expenditures 2002-03 per pupil'!C149</f>
        <v>0</v>
      </c>
      <c r="Z149" s="7">
        <f>'Expenditures 2002-03'!Y149/'Expenditures 2002-03 per pupil'!C149</f>
        <v>257.78500893869244</v>
      </c>
      <c r="AA149" s="7">
        <f>'Expenditures 2002-03'!Z149/'Expenditures 2002-03 per pupil'!C149</f>
        <v>25.295174234007636</v>
      </c>
    </row>
    <row r="150" spans="1:27" x14ac:dyDescent="0.25">
      <c r="A150" s="20" t="s">
        <v>307</v>
      </c>
      <c r="B150" s="21" t="s">
        <v>538</v>
      </c>
      <c r="C150" s="29">
        <v>2684.9793</v>
      </c>
      <c r="D150" s="7">
        <f>'Expenditures 2002-03'!C150/'Expenditures 2002-03 per pupil'!C150</f>
        <v>7482.642100816196</v>
      </c>
      <c r="E150" s="7">
        <f>'Expenditures 2002-03'!D150/'Expenditures 2002-03 per pupil'!C150</f>
        <v>7133.6664457711086</v>
      </c>
      <c r="F150" s="7">
        <f>'Expenditures 2002-03'!E150/'Expenditures 2002-03 per pupil'!C150</f>
        <v>4416.627755752158</v>
      </c>
      <c r="G150" s="7">
        <f>'Expenditures 2002-03'!F150/'Expenditures 2002-03 per pupil'!C150</f>
        <v>299.3135105361892</v>
      </c>
      <c r="H150" s="7">
        <f>'Expenditures 2002-03'!G150/'Expenditures 2002-03 per pupil'!C150</f>
        <v>227.52131459635461</v>
      </c>
      <c r="I150" s="7">
        <f>'Expenditures 2002-03'!H150/'Expenditures 2002-03 per pupil'!C150</f>
        <v>126.82954762444538</v>
      </c>
      <c r="J150" s="7">
        <f>'Expenditures 2002-03'!I150/'Expenditures 2002-03 per pupil'!C150</f>
        <v>284.84030398297671</v>
      </c>
      <c r="K150" s="7">
        <f>'Expenditures 2002-03'!J150/'Expenditures 2002-03 per pupil'!C150</f>
        <v>57.291860685853329</v>
      </c>
      <c r="L150" s="7">
        <f>'Expenditures 2002-03'!K150/'Expenditures 2002-03 per pupil'!C150</f>
        <v>659.84102372781797</v>
      </c>
      <c r="M150" s="7">
        <f>'Expenditures 2002-03'!L150/'Expenditures 2002-03 per pupil'!C150</f>
        <v>507.57696344251144</v>
      </c>
      <c r="N150" s="7">
        <f>'Expenditures 2002-03'!M150/'Expenditures 2002-03 per pupil'!C150</f>
        <v>21.710789353199111</v>
      </c>
      <c r="O150" s="7">
        <f>'Expenditures 2002-03'!N150/'Expenditures 2002-03 per pupil'!C150</f>
        <v>0</v>
      </c>
      <c r="P150" s="7">
        <f>'Expenditures 2002-03'!O150/'Expenditures 2002-03 per pupil'!C150</f>
        <v>416.87482655825318</v>
      </c>
      <c r="Q150" s="7">
        <f>'Expenditures 2002-03'!P150/'Expenditures 2002-03 per pupil'!C150</f>
        <v>115.23854951135004</v>
      </c>
      <c r="R150" s="7">
        <f>'Expenditures 2002-03'!Q150/'Expenditures 2002-03 per pupil'!C150</f>
        <v>0</v>
      </c>
      <c r="S150" s="7">
        <f>'Expenditures 2002-03'!R150/'Expenditures 2002-03 per pupil'!C150</f>
        <v>0</v>
      </c>
      <c r="T150" s="7">
        <f>'Expenditures 2002-03'!S150/'Expenditures 2002-03 per pupil'!C150</f>
        <v>0</v>
      </c>
      <c r="U150" s="7">
        <f>'Expenditures 2002-03'!T150/'Expenditures 2002-03 per pupil'!C150</f>
        <v>0</v>
      </c>
      <c r="V150" s="7">
        <f>'Expenditures 2002-03'!U150/'Expenditures 2002-03 per pupil'!C150</f>
        <v>0</v>
      </c>
      <c r="W150" s="7">
        <f>'Expenditures 2002-03'!V150/'Expenditures 2002-03 per pupil'!C150</f>
        <v>48.616758423426212</v>
      </c>
      <c r="X150" s="7">
        <f>'Expenditures 2002-03'!W150/'Expenditures 2002-03 per pupil'!C150</f>
        <v>0</v>
      </c>
      <c r="Y150" s="7">
        <f>'Expenditures 2002-03'!X150/'Expenditures 2002-03 per pupil'!C150</f>
        <v>0</v>
      </c>
      <c r="Z150" s="7">
        <f>'Expenditures 2002-03'!Y150/'Expenditures 2002-03 per pupil'!C150</f>
        <v>300.35889662166113</v>
      </c>
      <c r="AA150" s="7">
        <f>'Expenditures 2002-03'!Z150/'Expenditures 2002-03 per pupil'!C150</f>
        <v>14.030275764137176</v>
      </c>
    </row>
    <row r="151" spans="1:27" x14ac:dyDescent="0.25">
      <c r="A151" s="20" t="s">
        <v>309</v>
      </c>
      <c r="B151" s="21" t="s">
        <v>539</v>
      </c>
      <c r="C151" s="29">
        <v>2694.9518999999996</v>
      </c>
      <c r="D151" s="7">
        <f>'Expenditures 2002-03'!C151/'Expenditures 2002-03 per pupil'!C151</f>
        <v>7137.0196217602261</v>
      </c>
      <c r="E151" s="7">
        <f>'Expenditures 2002-03'!D151/'Expenditures 2002-03 per pupil'!C151</f>
        <v>6873.9368038442553</v>
      </c>
      <c r="F151" s="7">
        <f>'Expenditures 2002-03'!E151/'Expenditures 2002-03 per pupil'!C151</f>
        <v>4190.0955968824537</v>
      </c>
      <c r="G151" s="7">
        <f>'Expenditures 2002-03'!F151/'Expenditures 2002-03 per pupil'!C151</f>
        <v>194.51504496239806</v>
      </c>
      <c r="H151" s="7">
        <f>'Expenditures 2002-03'!G151/'Expenditures 2002-03 per pupil'!C151</f>
        <v>264.06707295963247</v>
      </c>
      <c r="I151" s="7">
        <f>'Expenditures 2002-03'!H151/'Expenditures 2002-03 per pupil'!C151</f>
        <v>308.31693879211724</v>
      </c>
      <c r="J151" s="7">
        <f>'Expenditures 2002-03'!I151/'Expenditures 2002-03 per pupil'!C151</f>
        <v>285.81798064744686</v>
      </c>
      <c r="K151" s="7">
        <f>'Expenditures 2002-03'!J151/'Expenditures 2002-03 per pupil'!C151</f>
        <v>53.597932490001035</v>
      </c>
      <c r="L151" s="7">
        <f>'Expenditures 2002-03'!K151/'Expenditures 2002-03 per pupil'!C151</f>
        <v>544.87264503681877</v>
      </c>
      <c r="M151" s="7">
        <f>'Expenditures 2002-03'!L151/'Expenditures 2002-03 per pupil'!C151</f>
        <v>503.17657246498544</v>
      </c>
      <c r="N151" s="7">
        <f>'Expenditures 2002-03'!M151/'Expenditures 2002-03 per pupil'!C151</f>
        <v>0</v>
      </c>
      <c r="O151" s="7">
        <f>'Expenditures 2002-03'!N151/'Expenditures 2002-03 per pupil'!C151</f>
        <v>0</v>
      </c>
      <c r="P151" s="7">
        <f>'Expenditures 2002-03'!O151/'Expenditures 2002-03 per pupil'!C151</f>
        <v>404.49138628411151</v>
      </c>
      <c r="Q151" s="7">
        <f>'Expenditures 2002-03'!P151/'Expenditures 2002-03 per pupil'!C151</f>
        <v>124.98563332429053</v>
      </c>
      <c r="R151" s="7">
        <f>'Expenditures 2002-03'!Q151/'Expenditures 2002-03 per pupil'!C151</f>
        <v>0</v>
      </c>
      <c r="S151" s="7">
        <f>'Expenditures 2002-03'!R151/'Expenditures 2002-03 per pupil'!C151</f>
        <v>0</v>
      </c>
      <c r="T151" s="7">
        <f>'Expenditures 2002-03'!S151/'Expenditures 2002-03 per pupil'!C151</f>
        <v>0</v>
      </c>
      <c r="U151" s="7">
        <f>'Expenditures 2002-03'!T151/'Expenditures 2002-03 per pupil'!C151</f>
        <v>0.27829810246335013</v>
      </c>
      <c r="V151" s="7">
        <f>'Expenditures 2002-03'!U151/'Expenditures 2002-03 per pupil'!C151</f>
        <v>0</v>
      </c>
      <c r="W151" s="7">
        <f>'Expenditures 2002-03'!V151/'Expenditures 2002-03 per pupil'!C151</f>
        <v>0</v>
      </c>
      <c r="X151" s="7">
        <f>'Expenditures 2002-03'!W151/'Expenditures 2002-03 per pupil'!C151</f>
        <v>0</v>
      </c>
      <c r="Y151" s="7">
        <f>'Expenditures 2002-03'!X151/'Expenditures 2002-03 per pupil'!C151</f>
        <v>0</v>
      </c>
      <c r="Z151" s="7">
        <f>'Expenditures 2002-03'!Y151/'Expenditures 2002-03 per pupil'!C151</f>
        <v>262.80451981350768</v>
      </c>
      <c r="AA151" s="7">
        <f>'Expenditures 2002-03'!Z151/'Expenditures 2002-03 per pupil'!C151</f>
        <v>136.76209953877103</v>
      </c>
    </row>
    <row r="152" spans="1:27" x14ac:dyDescent="0.25">
      <c r="A152" s="20" t="s">
        <v>311</v>
      </c>
      <c r="B152" s="21" t="s">
        <v>540</v>
      </c>
      <c r="C152" s="29">
        <v>2505.5652</v>
      </c>
      <c r="D152" s="7">
        <f>'Expenditures 2002-03'!C152/'Expenditures 2002-03 per pupil'!C152</f>
        <v>7484.941625147093</v>
      </c>
      <c r="E152" s="7">
        <f>'Expenditures 2002-03'!D152/'Expenditures 2002-03 per pupil'!C152</f>
        <v>7221.5586926255191</v>
      </c>
      <c r="F152" s="7">
        <f>'Expenditures 2002-03'!E152/'Expenditures 2002-03 per pupil'!C152</f>
        <v>4041.7930772665586</v>
      </c>
      <c r="G152" s="7">
        <f>'Expenditures 2002-03'!F152/'Expenditures 2002-03 per pupil'!C152</f>
        <v>417.39083461088939</v>
      </c>
      <c r="H152" s="7">
        <f>'Expenditures 2002-03'!G152/'Expenditures 2002-03 per pupil'!C152</f>
        <v>395.40694051785204</v>
      </c>
      <c r="I152" s="7">
        <f>'Expenditures 2002-03'!H152/'Expenditures 2002-03 per pupil'!C152</f>
        <v>111.08701541672114</v>
      </c>
      <c r="J152" s="7">
        <f>'Expenditures 2002-03'!I152/'Expenditures 2002-03 per pupil'!C152</f>
        <v>329.82957697528684</v>
      </c>
      <c r="K152" s="7">
        <f>'Expenditures 2002-03'!J152/'Expenditures 2002-03 per pupil'!C152</f>
        <v>55.19041771493314</v>
      </c>
      <c r="L152" s="7">
        <f>'Expenditures 2002-03'!K152/'Expenditures 2002-03 per pupil'!C152</f>
        <v>593.24339673938641</v>
      </c>
      <c r="M152" s="7">
        <f>'Expenditures 2002-03'!L152/'Expenditures 2002-03 per pupil'!C152</f>
        <v>603.27923216685804</v>
      </c>
      <c r="N152" s="7">
        <f>'Expenditures 2002-03'!M152/'Expenditures 2002-03 per pupil'!C152</f>
        <v>72.500587891306921</v>
      </c>
      <c r="O152" s="7">
        <f>'Expenditures 2002-03'!N152/'Expenditures 2002-03 per pupil'!C152</f>
        <v>0</v>
      </c>
      <c r="P152" s="7">
        <f>'Expenditures 2002-03'!O152/'Expenditures 2002-03 per pupil'!C152</f>
        <v>456.31274332833169</v>
      </c>
      <c r="Q152" s="7">
        <f>'Expenditures 2002-03'!P152/'Expenditures 2002-03 per pupil'!C152</f>
        <v>145.52486999739619</v>
      </c>
      <c r="R152" s="7">
        <f>'Expenditures 2002-03'!Q152/'Expenditures 2002-03 per pupil'!C152</f>
        <v>0</v>
      </c>
      <c r="S152" s="7">
        <f>'Expenditures 2002-03'!R152/'Expenditures 2002-03 per pupil'!C152</f>
        <v>0</v>
      </c>
      <c r="T152" s="7">
        <f>'Expenditures 2002-03'!S152/'Expenditures 2002-03 per pupil'!C152</f>
        <v>0</v>
      </c>
      <c r="U152" s="7">
        <f>'Expenditures 2002-03'!T152/'Expenditures 2002-03 per pupil'!C152</f>
        <v>0</v>
      </c>
      <c r="V152" s="7">
        <f>'Expenditures 2002-03'!U152/'Expenditures 2002-03 per pupil'!C152</f>
        <v>0</v>
      </c>
      <c r="W152" s="7">
        <f>'Expenditures 2002-03'!V152/'Expenditures 2002-03 per pupil'!C152</f>
        <v>0</v>
      </c>
      <c r="X152" s="7">
        <f>'Expenditures 2002-03'!W152/'Expenditures 2002-03 per pupil'!C152</f>
        <v>1.8768220439843273</v>
      </c>
      <c r="Y152" s="7">
        <f>'Expenditures 2002-03'!X152/'Expenditures 2002-03 per pupil'!C152</f>
        <v>0</v>
      </c>
      <c r="Z152" s="7">
        <f>'Expenditures 2002-03'!Y152/'Expenditures 2002-03 per pupil'!C152</f>
        <v>261.50611047758804</v>
      </c>
      <c r="AA152" s="7">
        <f>'Expenditures 2002-03'!Z152/'Expenditures 2002-03 per pupil'!C152</f>
        <v>40.400668879021786</v>
      </c>
    </row>
    <row r="153" spans="1:27" x14ac:dyDescent="0.25">
      <c r="A153" s="20" t="s">
        <v>313</v>
      </c>
      <c r="B153" s="21" t="s">
        <v>541</v>
      </c>
      <c r="C153" s="29">
        <v>1918.5558999999996</v>
      </c>
      <c r="D153" s="7">
        <f>'Expenditures 2002-03'!C153/'Expenditures 2002-03 per pupil'!C153</f>
        <v>6164.5609700504438</v>
      </c>
      <c r="E153" s="7">
        <f>'Expenditures 2002-03'!D153/'Expenditures 2002-03 per pupil'!C153</f>
        <v>5811.7403303182364</v>
      </c>
      <c r="F153" s="7">
        <f>'Expenditures 2002-03'!E153/'Expenditures 2002-03 per pupil'!C153</f>
        <v>3353.7785060106935</v>
      </c>
      <c r="G153" s="7">
        <f>'Expenditures 2002-03'!F153/'Expenditures 2002-03 per pupil'!C153</f>
        <v>243.43628976356649</v>
      </c>
      <c r="H153" s="7">
        <f>'Expenditures 2002-03'!G153/'Expenditures 2002-03 per pupil'!C153</f>
        <v>315.39329138129369</v>
      </c>
      <c r="I153" s="7">
        <f>'Expenditures 2002-03'!H153/'Expenditures 2002-03 per pupil'!C153</f>
        <v>303.3628939349644</v>
      </c>
      <c r="J153" s="7">
        <f>'Expenditures 2002-03'!I153/'Expenditures 2002-03 per pupil'!C153</f>
        <v>335.10389767637218</v>
      </c>
      <c r="K153" s="7">
        <f>'Expenditures 2002-03'!J153/'Expenditures 2002-03 per pupil'!C153</f>
        <v>48.543042191264803</v>
      </c>
      <c r="L153" s="7">
        <f>'Expenditures 2002-03'!K153/'Expenditures 2002-03 per pupil'!C153</f>
        <v>599.3830203227335</v>
      </c>
      <c r="M153" s="7">
        <f>'Expenditures 2002-03'!L153/'Expenditures 2002-03 per pupil'!C153</f>
        <v>185.95875157976897</v>
      </c>
      <c r="N153" s="7">
        <f>'Expenditures 2002-03'!M153/'Expenditures 2002-03 per pupil'!C153</f>
        <v>35.790669430064568</v>
      </c>
      <c r="O153" s="7">
        <f>'Expenditures 2002-03'!N153/'Expenditures 2002-03 per pupil'!C153</f>
        <v>0</v>
      </c>
      <c r="P153" s="7">
        <f>'Expenditures 2002-03'!O153/'Expenditures 2002-03 per pupil'!C153</f>
        <v>346.208562387992</v>
      </c>
      <c r="Q153" s="7">
        <f>'Expenditures 2002-03'!P153/'Expenditures 2002-03 per pupil'!C153</f>
        <v>44.781405639522944</v>
      </c>
      <c r="R153" s="7">
        <f>'Expenditures 2002-03'!Q153/'Expenditures 2002-03 per pupil'!C153</f>
        <v>0</v>
      </c>
      <c r="S153" s="7">
        <f>'Expenditures 2002-03'!R153/'Expenditures 2002-03 per pupil'!C153</f>
        <v>0</v>
      </c>
      <c r="T153" s="7">
        <f>'Expenditures 2002-03'!S153/'Expenditures 2002-03 per pupil'!C153</f>
        <v>0.23477554133293699</v>
      </c>
      <c r="U153" s="7">
        <f>'Expenditures 2002-03'!T153/'Expenditures 2002-03 per pupil'!C153</f>
        <v>0</v>
      </c>
      <c r="V153" s="7">
        <f>'Expenditures 2002-03'!U153/'Expenditures 2002-03 per pupil'!C153</f>
        <v>0</v>
      </c>
      <c r="W153" s="7">
        <f>'Expenditures 2002-03'!V153/'Expenditures 2002-03 per pupil'!C153</f>
        <v>0</v>
      </c>
      <c r="X153" s="7">
        <f>'Expenditures 2002-03'!W153/'Expenditures 2002-03 per pupil'!C153</f>
        <v>0</v>
      </c>
      <c r="Y153" s="7">
        <f>'Expenditures 2002-03'!X153/'Expenditures 2002-03 per pupil'!C153</f>
        <v>0</v>
      </c>
      <c r="Z153" s="7">
        <f>'Expenditures 2002-03'!Y153/'Expenditures 2002-03 per pupil'!C153</f>
        <v>352.58586419087402</v>
      </c>
      <c r="AA153" s="7">
        <f>'Expenditures 2002-03'!Z153/'Expenditures 2002-03 per pupil'!C153</f>
        <v>17.586143828282516</v>
      </c>
    </row>
    <row r="154" spans="1:27" x14ac:dyDescent="0.25">
      <c r="A154" s="20" t="s">
        <v>315</v>
      </c>
      <c r="B154" s="21" t="s">
        <v>542</v>
      </c>
      <c r="C154" s="29">
        <v>1096.3725999999997</v>
      </c>
      <c r="D154" s="7">
        <f>'Expenditures 2002-03'!C154/'Expenditures 2002-03 per pupil'!C154</f>
        <v>7949.4697149490985</v>
      </c>
      <c r="E154" s="7">
        <f>'Expenditures 2002-03'!D154/'Expenditures 2002-03 per pupil'!C154</f>
        <v>7618.6583648661071</v>
      </c>
      <c r="F154" s="7">
        <f>'Expenditures 2002-03'!E154/'Expenditures 2002-03 per pupil'!C154</f>
        <v>4101.2799571970345</v>
      </c>
      <c r="G154" s="7">
        <f>'Expenditures 2002-03'!F154/'Expenditures 2002-03 per pupil'!C154</f>
        <v>283.38926930497905</v>
      </c>
      <c r="H154" s="7">
        <f>'Expenditures 2002-03'!G154/'Expenditures 2002-03 per pupil'!C154</f>
        <v>389.13485251273164</v>
      </c>
      <c r="I154" s="7">
        <f>'Expenditures 2002-03'!H154/'Expenditures 2002-03 per pupil'!C154</f>
        <v>438.85961761539835</v>
      </c>
      <c r="J154" s="7">
        <f>'Expenditures 2002-03'!I154/'Expenditures 2002-03 per pupil'!C154</f>
        <v>524.16844419497545</v>
      </c>
      <c r="K154" s="7">
        <f>'Expenditures 2002-03'!J154/'Expenditures 2002-03 per pupil'!C154</f>
        <v>56.911409497099818</v>
      </c>
      <c r="L154" s="7">
        <f>'Expenditures 2002-03'!K154/'Expenditures 2002-03 per pupil'!C154</f>
        <v>780.25642012578589</v>
      </c>
      <c r="M154" s="7">
        <f>'Expenditures 2002-03'!L154/'Expenditures 2002-03 per pupil'!C154</f>
        <v>393.37036514776099</v>
      </c>
      <c r="N154" s="7">
        <f>'Expenditures 2002-03'!M154/'Expenditures 2002-03 per pupil'!C154</f>
        <v>112.16855474133523</v>
      </c>
      <c r="O154" s="7">
        <f>'Expenditures 2002-03'!N154/'Expenditures 2002-03 per pupil'!C154</f>
        <v>0</v>
      </c>
      <c r="P154" s="7">
        <f>'Expenditures 2002-03'!O154/'Expenditures 2002-03 per pupil'!C154</f>
        <v>417.43020575304428</v>
      </c>
      <c r="Q154" s="7">
        <f>'Expenditures 2002-03'!P154/'Expenditures 2002-03 per pupil'!C154</f>
        <v>121.68926877596178</v>
      </c>
      <c r="R154" s="7">
        <f>'Expenditures 2002-03'!Q154/'Expenditures 2002-03 per pupil'!C154</f>
        <v>0</v>
      </c>
      <c r="S154" s="7">
        <f>'Expenditures 2002-03'!R154/'Expenditures 2002-03 per pupil'!C154</f>
        <v>0</v>
      </c>
      <c r="T154" s="7">
        <f>'Expenditures 2002-03'!S154/'Expenditures 2002-03 per pupil'!C154</f>
        <v>0</v>
      </c>
      <c r="U154" s="7">
        <f>'Expenditures 2002-03'!T154/'Expenditures 2002-03 per pupil'!C154</f>
        <v>0</v>
      </c>
      <c r="V154" s="7">
        <f>'Expenditures 2002-03'!U154/'Expenditures 2002-03 per pupil'!C154</f>
        <v>0</v>
      </c>
      <c r="W154" s="7">
        <f>'Expenditures 2002-03'!V154/'Expenditures 2002-03 per pupil'!C154</f>
        <v>0</v>
      </c>
      <c r="X154" s="7">
        <f>'Expenditures 2002-03'!W154/'Expenditures 2002-03 per pupil'!C154</f>
        <v>0</v>
      </c>
      <c r="Y154" s="7">
        <f>'Expenditures 2002-03'!X154/'Expenditures 2002-03 per pupil'!C154</f>
        <v>0</v>
      </c>
      <c r="Z154" s="7">
        <f>'Expenditures 2002-03'!Y154/'Expenditures 2002-03 per pupil'!C154</f>
        <v>330.81135008299196</v>
      </c>
      <c r="AA154" s="7">
        <f>'Expenditures 2002-03'!Z154/'Expenditures 2002-03 per pupil'!C154</f>
        <v>117.27618877013164</v>
      </c>
    </row>
    <row r="155" spans="1:27" x14ac:dyDescent="0.25">
      <c r="A155" s="20" t="s">
        <v>317</v>
      </c>
      <c r="B155" s="21" t="s">
        <v>543</v>
      </c>
      <c r="C155" s="29">
        <v>426.51569999999998</v>
      </c>
      <c r="D155" s="7">
        <f>'Expenditures 2002-03'!C155/'Expenditures 2002-03 per pupil'!C155</f>
        <v>6207.2489711398675</v>
      </c>
      <c r="E155" s="7">
        <f>'Expenditures 2002-03'!D155/'Expenditures 2002-03 per pupil'!C155</f>
        <v>5890.0741754641158</v>
      </c>
      <c r="F155" s="7">
        <f>'Expenditures 2002-03'!E155/'Expenditures 2002-03 per pupil'!C155</f>
        <v>3666.3314152327803</v>
      </c>
      <c r="G155" s="7">
        <f>'Expenditures 2002-03'!F155/'Expenditures 2002-03 per pupil'!C155</f>
        <v>133.34937025764819</v>
      </c>
      <c r="H155" s="7">
        <f>'Expenditures 2002-03'!G155/'Expenditures 2002-03 per pupil'!C155</f>
        <v>129.92257963774838</v>
      </c>
      <c r="I155" s="7">
        <f>'Expenditures 2002-03'!H155/'Expenditures 2002-03 per pupil'!C155</f>
        <v>521.58000279942803</v>
      </c>
      <c r="J155" s="7">
        <f>'Expenditures 2002-03'!I155/'Expenditures 2002-03 per pupil'!C155</f>
        <v>195.91255374655611</v>
      </c>
      <c r="K155" s="7">
        <f>'Expenditures 2002-03'!J155/'Expenditures 2002-03 per pupil'!C155</f>
        <v>0</v>
      </c>
      <c r="L155" s="7">
        <f>'Expenditures 2002-03'!K155/'Expenditures 2002-03 per pupil'!C155</f>
        <v>406.38602518031576</v>
      </c>
      <c r="M155" s="7">
        <f>'Expenditures 2002-03'!L155/'Expenditures 2002-03 per pupil'!C155</f>
        <v>339.3229604443635</v>
      </c>
      <c r="N155" s="7">
        <f>'Expenditures 2002-03'!M155/'Expenditures 2002-03 per pupil'!C155</f>
        <v>0</v>
      </c>
      <c r="O155" s="7">
        <f>'Expenditures 2002-03'!N155/'Expenditures 2002-03 per pupil'!C155</f>
        <v>0</v>
      </c>
      <c r="P155" s="7">
        <f>'Expenditures 2002-03'!O155/'Expenditures 2002-03 per pupil'!C155</f>
        <v>407.30767941250463</v>
      </c>
      <c r="Q155" s="7">
        <f>'Expenditures 2002-03'!P155/'Expenditures 2002-03 per pupil'!C155</f>
        <v>89.96158875277041</v>
      </c>
      <c r="R155" s="7">
        <f>'Expenditures 2002-03'!Q155/'Expenditures 2002-03 per pupil'!C155</f>
        <v>0</v>
      </c>
      <c r="S155" s="7">
        <f>'Expenditures 2002-03'!R155/'Expenditures 2002-03 per pupil'!C155</f>
        <v>0</v>
      </c>
      <c r="T155" s="7">
        <f>'Expenditures 2002-03'!S155/'Expenditures 2002-03 per pupil'!C155</f>
        <v>0</v>
      </c>
      <c r="U155" s="7">
        <f>'Expenditures 2002-03'!T155/'Expenditures 2002-03 per pupil'!C155</f>
        <v>0</v>
      </c>
      <c r="V155" s="7">
        <f>'Expenditures 2002-03'!U155/'Expenditures 2002-03 per pupil'!C155</f>
        <v>0</v>
      </c>
      <c r="W155" s="7">
        <f>'Expenditures 2002-03'!V155/'Expenditures 2002-03 per pupil'!C155</f>
        <v>0</v>
      </c>
      <c r="X155" s="7">
        <f>'Expenditures 2002-03'!W155/'Expenditures 2002-03 per pupil'!C155</f>
        <v>0</v>
      </c>
      <c r="Y155" s="7">
        <f>'Expenditures 2002-03'!X155/'Expenditures 2002-03 per pupil'!C155</f>
        <v>0</v>
      </c>
      <c r="Z155" s="7">
        <f>'Expenditures 2002-03'!Y155/'Expenditures 2002-03 per pupil'!C155</f>
        <v>317.17479567575123</v>
      </c>
      <c r="AA155" s="7">
        <f>'Expenditures 2002-03'!Z155/'Expenditures 2002-03 per pupil'!C155</f>
        <v>66.911440774630336</v>
      </c>
    </row>
    <row r="156" spans="1:27" x14ac:dyDescent="0.25">
      <c r="A156" s="20" t="s">
        <v>319</v>
      </c>
      <c r="B156" s="21" t="s">
        <v>544</v>
      </c>
      <c r="C156" s="29">
        <v>5493.6991000000007</v>
      </c>
      <c r="D156" s="7">
        <f>'Expenditures 2002-03'!C156/'Expenditures 2002-03 per pupil'!C156</f>
        <v>7081.8076985687103</v>
      </c>
      <c r="E156" s="7">
        <f>'Expenditures 2002-03'!D156/'Expenditures 2002-03 per pupil'!C156</f>
        <v>6552.6230477384534</v>
      </c>
      <c r="F156" s="7">
        <f>'Expenditures 2002-03'!E156/'Expenditures 2002-03 per pupil'!C156</f>
        <v>4002.0741889558526</v>
      </c>
      <c r="G156" s="7">
        <f>'Expenditures 2002-03'!F156/'Expenditures 2002-03 per pupil'!C156</f>
        <v>291.1804143040888</v>
      </c>
      <c r="H156" s="7">
        <f>'Expenditures 2002-03'!G156/'Expenditures 2002-03 per pupil'!C156</f>
        <v>263.00112796494437</v>
      </c>
      <c r="I156" s="7">
        <f>'Expenditures 2002-03'!H156/'Expenditures 2002-03 per pupil'!C156</f>
        <v>87.597551529533163</v>
      </c>
      <c r="J156" s="7">
        <f>'Expenditures 2002-03'!I156/'Expenditures 2002-03 per pupil'!C156</f>
        <v>292.39815664458212</v>
      </c>
      <c r="K156" s="7">
        <f>'Expenditures 2002-03'!J156/'Expenditures 2002-03 per pupil'!C156</f>
        <v>86.980613845414268</v>
      </c>
      <c r="L156" s="7">
        <f>'Expenditures 2002-03'!K156/'Expenditures 2002-03 per pupil'!C156</f>
        <v>564.05375387232255</v>
      </c>
      <c r="M156" s="7">
        <f>'Expenditures 2002-03'!L156/'Expenditures 2002-03 per pupil'!C156</f>
        <v>400.92394940232526</v>
      </c>
      <c r="N156" s="7">
        <f>'Expenditures 2002-03'!M156/'Expenditures 2002-03 per pupil'!C156</f>
        <v>73.726546108067694</v>
      </c>
      <c r="O156" s="7">
        <f>'Expenditures 2002-03'!N156/'Expenditures 2002-03 per pupil'!C156</f>
        <v>0</v>
      </c>
      <c r="P156" s="7">
        <f>'Expenditures 2002-03'!O156/'Expenditures 2002-03 per pupil'!C156</f>
        <v>366.79916451922162</v>
      </c>
      <c r="Q156" s="7">
        <f>'Expenditures 2002-03'!P156/'Expenditures 2002-03 per pupil'!C156</f>
        <v>123.88758059210048</v>
      </c>
      <c r="R156" s="7">
        <f>'Expenditures 2002-03'!Q156/'Expenditures 2002-03 per pupil'!C156</f>
        <v>0</v>
      </c>
      <c r="S156" s="7">
        <f>'Expenditures 2002-03'!R156/'Expenditures 2002-03 per pupil'!C156</f>
        <v>0</v>
      </c>
      <c r="T156" s="7">
        <f>'Expenditures 2002-03'!S156/'Expenditures 2002-03 per pupil'!C156</f>
        <v>0</v>
      </c>
      <c r="U156" s="7">
        <f>'Expenditures 2002-03'!T156/'Expenditures 2002-03 per pupil'!C156</f>
        <v>0</v>
      </c>
      <c r="V156" s="7">
        <f>'Expenditures 2002-03'!U156/'Expenditures 2002-03 per pupil'!C156</f>
        <v>0</v>
      </c>
      <c r="W156" s="7">
        <f>'Expenditures 2002-03'!V156/'Expenditures 2002-03 per pupil'!C156</f>
        <v>0</v>
      </c>
      <c r="X156" s="7">
        <f>'Expenditures 2002-03'!W156/'Expenditures 2002-03 per pupil'!C156</f>
        <v>27.474659105374009</v>
      </c>
      <c r="Y156" s="7">
        <f>'Expenditures 2002-03'!X156/'Expenditures 2002-03 per pupil'!C156</f>
        <v>0</v>
      </c>
      <c r="Z156" s="7">
        <f>'Expenditures 2002-03'!Y156/'Expenditures 2002-03 per pupil'!C156</f>
        <v>501.70999172488342</v>
      </c>
      <c r="AA156" s="7">
        <f>'Expenditures 2002-03'!Z156/'Expenditures 2002-03 per pupil'!C156</f>
        <v>663.1671836559085</v>
      </c>
    </row>
    <row r="157" spans="1:27" x14ac:dyDescent="0.25">
      <c r="A157" s="20" t="s">
        <v>321</v>
      </c>
      <c r="B157" s="21" t="s">
        <v>545</v>
      </c>
      <c r="C157" s="29">
        <v>4823.3756000000003</v>
      </c>
      <c r="D157" s="7">
        <f>'Expenditures 2002-03'!C157/'Expenditures 2002-03 per pupil'!C157</f>
        <v>6641.3423370968658</v>
      </c>
      <c r="E157" s="7">
        <f>'Expenditures 2002-03'!D157/'Expenditures 2002-03 per pupil'!C157</f>
        <v>6205.2094864849423</v>
      </c>
      <c r="F157" s="7">
        <f>'Expenditures 2002-03'!E157/'Expenditures 2002-03 per pupil'!C157</f>
        <v>3604.677141460847</v>
      </c>
      <c r="G157" s="7">
        <f>'Expenditures 2002-03'!F157/'Expenditures 2002-03 per pupil'!C157</f>
        <v>291.72048927726047</v>
      </c>
      <c r="H157" s="7">
        <f>'Expenditures 2002-03'!G157/'Expenditures 2002-03 per pupil'!C157</f>
        <v>350.22037263695569</v>
      </c>
      <c r="I157" s="7">
        <f>'Expenditures 2002-03'!H157/'Expenditures 2002-03 per pupil'!C157</f>
        <v>165.02531961226489</v>
      </c>
      <c r="J157" s="7">
        <f>'Expenditures 2002-03'!I157/'Expenditures 2002-03 per pupil'!C157</f>
        <v>257.00372784570209</v>
      </c>
      <c r="K157" s="7">
        <f>'Expenditures 2002-03'!J157/'Expenditures 2002-03 per pupil'!C157</f>
        <v>43.173372191873263</v>
      </c>
      <c r="L157" s="7">
        <f>'Expenditures 2002-03'!K157/'Expenditures 2002-03 per pupil'!C157</f>
        <v>507.76982410409835</v>
      </c>
      <c r="M157" s="7">
        <f>'Expenditures 2002-03'!L157/'Expenditures 2002-03 per pupil'!C157</f>
        <v>411.45544833788182</v>
      </c>
      <c r="N157" s="7">
        <f>'Expenditures 2002-03'!M157/'Expenditures 2002-03 per pupil'!C157</f>
        <v>79.022058742429266</v>
      </c>
      <c r="O157" s="7">
        <f>'Expenditures 2002-03'!N157/'Expenditures 2002-03 per pupil'!C157</f>
        <v>0</v>
      </c>
      <c r="P157" s="7">
        <f>'Expenditures 2002-03'!O157/'Expenditures 2002-03 per pupil'!C157</f>
        <v>436.1901320726505</v>
      </c>
      <c r="Q157" s="7">
        <f>'Expenditures 2002-03'!P157/'Expenditures 2002-03 per pupil'!C157</f>
        <v>58.951600202978177</v>
      </c>
      <c r="R157" s="7">
        <f>'Expenditures 2002-03'!Q157/'Expenditures 2002-03 per pupil'!C157</f>
        <v>0</v>
      </c>
      <c r="S157" s="7">
        <f>'Expenditures 2002-03'!R157/'Expenditures 2002-03 per pupil'!C157</f>
        <v>0</v>
      </c>
      <c r="T157" s="7">
        <f>'Expenditures 2002-03'!S157/'Expenditures 2002-03 per pupil'!C157</f>
        <v>0</v>
      </c>
      <c r="U157" s="7">
        <f>'Expenditures 2002-03'!T157/'Expenditures 2002-03 per pupil'!C157</f>
        <v>0</v>
      </c>
      <c r="V157" s="7">
        <f>'Expenditures 2002-03'!U157/'Expenditures 2002-03 per pupil'!C157</f>
        <v>0</v>
      </c>
      <c r="W157" s="7">
        <f>'Expenditures 2002-03'!V157/'Expenditures 2002-03 per pupil'!C157</f>
        <v>0</v>
      </c>
      <c r="X157" s="7">
        <f>'Expenditures 2002-03'!W157/'Expenditures 2002-03 per pupil'!C157</f>
        <v>0</v>
      </c>
      <c r="Y157" s="7">
        <f>'Expenditures 2002-03'!X157/'Expenditures 2002-03 per pupil'!C157</f>
        <v>0</v>
      </c>
      <c r="Z157" s="7">
        <f>'Expenditures 2002-03'!Y157/'Expenditures 2002-03 per pupil'!C157</f>
        <v>436.13285061192408</v>
      </c>
      <c r="AA157" s="7">
        <f>'Expenditures 2002-03'!Z157/'Expenditures 2002-03 per pupil'!C157</f>
        <v>494.85530423962831</v>
      </c>
    </row>
    <row r="158" spans="1:27" x14ac:dyDescent="0.25">
      <c r="A158" s="20" t="s">
        <v>323</v>
      </c>
      <c r="B158" s="21" t="s">
        <v>546</v>
      </c>
      <c r="C158" s="29">
        <v>263.46539999999999</v>
      </c>
      <c r="D158" s="7">
        <f>'Expenditures 2002-03'!C158/'Expenditures 2002-03 per pupil'!C158</f>
        <v>7964.8958079504937</v>
      </c>
      <c r="E158" s="7">
        <f>'Expenditures 2002-03'!D158/'Expenditures 2002-03 per pupil'!C158</f>
        <v>7771.083185875641</v>
      </c>
      <c r="F158" s="7">
        <f>'Expenditures 2002-03'!E158/'Expenditures 2002-03 per pupil'!C158</f>
        <v>4488.5720857463639</v>
      </c>
      <c r="G158" s="7">
        <f>'Expenditures 2002-03'!F158/'Expenditures 2002-03 per pupil'!C158</f>
        <v>581.22626348659071</v>
      </c>
      <c r="H158" s="7">
        <f>'Expenditures 2002-03'!G158/'Expenditures 2002-03 per pupil'!C158</f>
        <v>238.0153523005298</v>
      </c>
      <c r="I158" s="7">
        <f>'Expenditures 2002-03'!H158/'Expenditures 2002-03 per pupil'!C158</f>
        <v>975.36526617916434</v>
      </c>
      <c r="J158" s="7">
        <f>'Expenditures 2002-03'!I158/'Expenditures 2002-03 per pupil'!C158</f>
        <v>321.65472202422029</v>
      </c>
      <c r="K158" s="7">
        <f>'Expenditures 2002-03'!J158/'Expenditures 2002-03 per pupil'!C158</f>
        <v>0</v>
      </c>
      <c r="L158" s="7">
        <f>'Expenditures 2002-03'!K158/'Expenditures 2002-03 per pupil'!C158</f>
        <v>612.596948214073</v>
      </c>
      <c r="M158" s="7">
        <f>'Expenditures 2002-03'!L158/'Expenditures 2002-03 per pupil'!C158</f>
        <v>115.0164689556959</v>
      </c>
      <c r="N158" s="7">
        <f>'Expenditures 2002-03'!M158/'Expenditures 2002-03 per pupil'!C158</f>
        <v>0</v>
      </c>
      <c r="O158" s="7">
        <f>'Expenditures 2002-03'!N158/'Expenditures 2002-03 per pupil'!C158</f>
        <v>0</v>
      </c>
      <c r="P158" s="7">
        <f>'Expenditures 2002-03'!O158/'Expenditures 2002-03 per pupil'!C158</f>
        <v>438.63607896900311</v>
      </c>
      <c r="Q158" s="7">
        <f>'Expenditures 2002-03'!P158/'Expenditures 2002-03 per pupil'!C158</f>
        <v>0</v>
      </c>
      <c r="R158" s="7">
        <f>'Expenditures 2002-03'!Q158/'Expenditures 2002-03 per pupil'!C158</f>
        <v>0</v>
      </c>
      <c r="S158" s="7">
        <f>'Expenditures 2002-03'!R158/'Expenditures 2002-03 per pupil'!C158</f>
        <v>0</v>
      </c>
      <c r="T158" s="7">
        <f>'Expenditures 2002-03'!S158/'Expenditures 2002-03 per pupil'!C158</f>
        <v>0</v>
      </c>
      <c r="U158" s="7">
        <f>'Expenditures 2002-03'!T158/'Expenditures 2002-03 per pupil'!C158</f>
        <v>0</v>
      </c>
      <c r="V158" s="7">
        <f>'Expenditures 2002-03'!U158/'Expenditures 2002-03 per pupil'!C158</f>
        <v>0</v>
      </c>
      <c r="W158" s="7">
        <f>'Expenditures 2002-03'!V158/'Expenditures 2002-03 per pupil'!C158</f>
        <v>0</v>
      </c>
      <c r="X158" s="7">
        <f>'Expenditures 2002-03'!W158/'Expenditures 2002-03 per pupil'!C158</f>
        <v>0</v>
      </c>
      <c r="Y158" s="7">
        <f>'Expenditures 2002-03'!X158/'Expenditures 2002-03 per pupil'!C158</f>
        <v>0</v>
      </c>
      <c r="Z158" s="7">
        <f>'Expenditures 2002-03'!Y158/'Expenditures 2002-03 per pupil'!C158</f>
        <v>193.8126220748531</v>
      </c>
      <c r="AA158" s="7">
        <f>'Expenditures 2002-03'!Z158/'Expenditures 2002-03 per pupil'!C158</f>
        <v>1166.5528756337644</v>
      </c>
    </row>
    <row r="159" spans="1:27" x14ac:dyDescent="0.25">
      <c r="A159" s="20" t="s">
        <v>325</v>
      </c>
      <c r="B159" s="21" t="s">
        <v>547</v>
      </c>
      <c r="C159" s="29">
        <v>2670.0835999999999</v>
      </c>
      <c r="D159" s="7">
        <f>'Expenditures 2002-03'!C159/'Expenditures 2002-03 per pupil'!C159</f>
        <v>6754.7904043154304</v>
      </c>
      <c r="E159" s="7">
        <f>'Expenditures 2002-03'!D159/'Expenditures 2002-03 per pupil'!C159</f>
        <v>6457.2765624267349</v>
      </c>
      <c r="F159" s="7">
        <f>'Expenditures 2002-03'!E159/'Expenditures 2002-03 per pupil'!C159</f>
        <v>4101.1142535012759</v>
      </c>
      <c r="G159" s="7">
        <f>'Expenditures 2002-03'!F159/'Expenditures 2002-03 per pupil'!C159</f>
        <v>220.50294230487768</v>
      </c>
      <c r="H159" s="7">
        <f>'Expenditures 2002-03'!G159/'Expenditures 2002-03 per pupil'!C159</f>
        <v>219.11170496684073</v>
      </c>
      <c r="I159" s="7">
        <f>'Expenditures 2002-03'!H159/'Expenditures 2002-03 per pupil'!C159</f>
        <v>124.55035115754427</v>
      </c>
      <c r="J159" s="7">
        <f>'Expenditures 2002-03'!I159/'Expenditures 2002-03 per pupil'!C159</f>
        <v>257.06191371685895</v>
      </c>
      <c r="K159" s="7">
        <f>'Expenditures 2002-03'!J159/'Expenditures 2002-03 per pupil'!C159</f>
        <v>19.350322963670504</v>
      </c>
      <c r="L159" s="7">
        <f>'Expenditures 2002-03'!K159/'Expenditures 2002-03 per pupil'!C159</f>
        <v>783.45885874135172</v>
      </c>
      <c r="M159" s="7">
        <f>'Expenditures 2002-03'!L159/'Expenditures 2002-03 per pupil'!C159</f>
        <v>284.16325241651612</v>
      </c>
      <c r="N159" s="7">
        <f>'Expenditures 2002-03'!M159/'Expenditures 2002-03 per pupil'!C159</f>
        <v>19.377891388868871</v>
      </c>
      <c r="O159" s="7">
        <f>'Expenditures 2002-03'!N159/'Expenditures 2002-03 per pupil'!C159</f>
        <v>0</v>
      </c>
      <c r="P159" s="7">
        <f>'Expenditures 2002-03'!O159/'Expenditures 2002-03 per pupil'!C159</f>
        <v>374.75473052604048</v>
      </c>
      <c r="Q159" s="7">
        <f>'Expenditures 2002-03'!P159/'Expenditures 2002-03 per pupil'!C159</f>
        <v>53.830340742889106</v>
      </c>
      <c r="R159" s="7">
        <f>'Expenditures 2002-03'!Q159/'Expenditures 2002-03 per pupil'!C159</f>
        <v>0</v>
      </c>
      <c r="S159" s="7">
        <f>'Expenditures 2002-03'!R159/'Expenditures 2002-03 per pupil'!C159</f>
        <v>0</v>
      </c>
      <c r="T159" s="7">
        <f>'Expenditures 2002-03'!S159/'Expenditures 2002-03 per pupil'!C159</f>
        <v>0</v>
      </c>
      <c r="U159" s="7">
        <f>'Expenditures 2002-03'!T159/'Expenditures 2002-03 per pupil'!C159</f>
        <v>0</v>
      </c>
      <c r="V159" s="7">
        <f>'Expenditures 2002-03'!U159/'Expenditures 2002-03 per pupil'!C159</f>
        <v>0</v>
      </c>
      <c r="W159" s="7">
        <f>'Expenditures 2002-03'!V159/'Expenditures 2002-03 per pupil'!C159</f>
        <v>18.726005432938504</v>
      </c>
      <c r="X159" s="7">
        <f>'Expenditures 2002-03'!W159/'Expenditures 2002-03 per pupil'!C159</f>
        <v>7.3106325210191923</v>
      </c>
      <c r="Y159" s="7">
        <f>'Expenditures 2002-03'!X159/'Expenditures 2002-03 per pupil'!C159</f>
        <v>0</v>
      </c>
      <c r="Z159" s="7">
        <f>'Expenditures 2002-03'!Y159/'Expenditures 2002-03 per pupil'!C159</f>
        <v>271.47720393473821</v>
      </c>
      <c r="AA159" s="7">
        <f>'Expenditures 2002-03'!Z159/'Expenditures 2002-03 per pupil'!C159</f>
        <v>22.926997491763927</v>
      </c>
    </row>
    <row r="160" spans="1:27" x14ac:dyDescent="0.25">
      <c r="A160" s="20" t="s">
        <v>327</v>
      </c>
      <c r="B160" s="21" t="s">
        <v>548</v>
      </c>
      <c r="C160" s="29">
        <v>1408.9704999999999</v>
      </c>
      <c r="D160" s="7">
        <f>'Expenditures 2002-03'!C160/'Expenditures 2002-03 per pupil'!C160</f>
        <v>6376.8748529511449</v>
      </c>
      <c r="E160" s="7">
        <f>'Expenditures 2002-03'!D160/'Expenditures 2002-03 per pupil'!C160</f>
        <v>6074.6388870455421</v>
      </c>
      <c r="F160" s="7">
        <f>'Expenditures 2002-03'!E160/'Expenditures 2002-03 per pupil'!C160</f>
        <v>3662.5192223683889</v>
      </c>
      <c r="G160" s="7">
        <f>'Expenditures 2002-03'!F160/'Expenditures 2002-03 per pupil'!C160</f>
        <v>158.82863409844279</v>
      </c>
      <c r="H160" s="7">
        <f>'Expenditures 2002-03'!G160/'Expenditures 2002-03 per pupil'!C160</f>
        <v>238.55406482960433</v>
      </c>
      <c r="I160" s="7">
        <f>'Expenditures 2002-03'!H160/'Expenditures 2002-03 per pupil'!C160</f>
        <v>355.75965572025819</v>
      </c>
      <c r="J160" s="7">
        <f>'Expenditures 2002-03'!I160/'Expenditures 2002-03 per pupil'!C160</f>
        <v>309.05697457824704</v>
      </c>
      <c r="K160" s="7">
        <f>'Expenditures 2002-03'!J160/'Expenditures 2002-03 per pupil'!C160</f>
        <v>55.794397398668039</v>
      </c>
      <c r="L160" s="7">
        <f>'Expenditures 2002-03'!K160/'Expenditures 2002-03 per pupil'!C160</f>
        <v>494.33096008752494</v>
      </c>
      <c r="M160" s="7">
        <f>'Expenditures 2002-03'!L160/'Expenditures 2002-03 per pupil'!C160</f>
        <v>188.60580118604329</v>
      </c>
      <c r="N160" s="7">
        <f>'Expenditures 2002-03'!M160/'Expenditures 2002-03 per pupil'!C160</f>
        <v>103.06969521363294</v>
      </c>
      <c r="O160" s="7">
        <f>'Expenditures 2002-03'!N160/'Expenditures 2002-03 per pupil'!C160</f>
        <v>0</v>
      </c>
      <c r="P160" s="7">
        <f>'Expenditures 2002-03'!O160/'Expenditures 2002-03 per pupil'!C160</f>
        <v>355.95433687220566</v>
      </c>
      <c r="Q160" s="7">
        <f>'Expenditures 2002-03'!P160/'Expenditures 2002-03 per pupil'!C160</f>
        <v>152.16514469252553</v>
      </c>
      <c r="R160" s="7">
        <f>'Expenditures 2002-03'!Q160/'Expenditures 2002-03 per pupil'!C160</f>
        <v>0</v>
      </c>
      <c r="S160" s="7">
        <f>'Expenditures 2002-03'!R160/'Expenditures 2002-03 per pupil'!C160</f>
        <v>0</v>
      </c>
      <c r="T160" s="7">
        <f>'Expenditures 2002-03'!S160/'Expenditures 2002-03 per pupil'!C160</f>
        <v>0</v>
      </c>
      <c r="U160" s="7">
        <f>'Expenditures 2002-03'!T160/'Expenditures 2002-03 per pupil'!C160</f>
        <v>0</v>
      </c>
      <c r="V160" s="7">
        <f>'Expenditures 2002-03'!U160/'Expenditures 2002-03 per pupil'!C160</f>
        <v>0</v>
      </c>
      <c r="W160" s="7">
        <f>'Expenditures 2002-03'!V160/'Expenditures 2002-03 per pupil'!C160</f>
        <v>0</v>
      </c>
      <c r="X160" s="7">
        <f>'Expenditures 2002-03'!W160/'Expenditures 2002-03 per pupil'!C160</f>
        <v>0</v>
      </c>
      <c r="Y160" s="7">
        <f>'Expenditures 2002-03'!X160/'Expenditures 2002-03 per pupil'!C160</f>
        <v>0</v>
      </c>
      <c r="Z160" s="7">
        <f>'Expenditures 2002-03'!Y160/'Expenditures 2002-03 per pupil'!C160</f>
        <v>302.23596590560271</v>
      </c>
      <c r="AA160" s="7">
        <f>'Expenditures 2002-03'!Z160/'Expenditures 2002-03 per pupil'!C160</f>
        <v>0</v>
      </c>
    </row>
    <row r="161" spans="1:27" x14ac:dyDescent="0.25">
      <c r="A161" s="20" t="s">
        <v>329</v>
      </c>
      <c r="B161" s="21" t="s">
        <v>549</v>
      </c>
      <c r="C161" s="29">
        <v>162.04409999999999</v>
      </c>
      <c r="D161" s="7">
        <f>'Expenditures 2002-03'!C161/'Expenditures 2002-03 per pupil'!C161</f>
        <v>7930.4384423746378</v>
      </c>
      <c r="E161" s="7">
        <f>'Expenditures 2002-03'!D161/'Expenditures 2002-03 per pupil'!C161</f>
        <v>7626.9392714699279</v>
      </c>
      <c r="F161" s="7">
        <f>'Expenditures 2002-03'!E161/'Expenditures 2002-03 per pupil'!C161</f>
        <v>4460.9148373806893</v>
      </c>
      <c r="G161" s="7">
        <f>'Expenditures 2002-03'!F161/'Expenditures 2002-03 per pupil'!C161</f>
        <v>510.22240242008201</v>
      </c>
      <c r="H161" s="7">
        <f>'Expenditures 2002-03'!G161/'Expenditures 2002-03 per pupil'!C161</f>
        <v>241.08147103165129</v>
      </c>
      <c r="I161" s="7">
        <f>'Expenditures 2002-03'!H161/'Expenditures 2002-03 per pupil'!C161</f>
        <v>932.87703779403273</v>
      </c>
      <c r="J161" s="7">
        <f>'Expenditures 2002-03'!I161/'Expenditures 2002-03 per pupil'!C161</f>
        <v>445.54136805968261</v>
      </c>
      <c r="K161" s="7">
        <f>'Expenditures 2002-03'!J161/'Expenditures 2002-03 per pupil'!C161</f>
        <v>0</v>
      </c>
      <c r="L161" s="7">
        <f>'Expenditures 2002-03'!K161/'Expenditures 2002-03 per pupil'!C161</f>
        <v>717.73480182246692</v>
      </c>
      <c r="M161" s="7">
        <f>'Expenditures 2002-03'!L161/'Expenditures 2002-03 per pupil'!C161</f>
        <v>0</v>
      </c>
      <c r="N161" s="7">
        <f>'Expenditures 2002-03'!M161/'Expenditures 2002-03 per pupil'!C161</f>
        <v>0</v>
      </c>
      <c r="O161" s="7">
        <f>'Expenditures 2002-03'!N161/'Expenditures 2002-03 per pupil'!C161</f>
        <v>0</v>
      </c>
      <c r="P161" s="7">
        <f>'Expenditures 2002-03'!O161/'Expenditures 2002-03 per pupil'!C161</f>
        <v>318.56735296132354</v>
      </c>
      <c r="Q161" s="7">
        <f>'Expenditures 2002-03'!P161/'Expenditures 2002-03 per pupil'!C161</f>
        <v>0</v>
      </c>
      <c r="R161" s="7">
        <f>'Expenditures 2002-03'!Q161/'Expenditures 2002-03 per pupil'!C161</f>
        <v>0</v>
      </c>
      <c r="S161" s="7">
        <f>'Expenditures 2002-03'!R161/'Expenditures 2002-03 per pupil'!C161</f>
        <v>0</v>
      </c>
      <c r="T161" s="7">
        <f>'Expenditures 2002-03'!S161/'Expenditures 2002-03 per pupil'!C161</f>
        <v>0</v>
      </c>
      <c r="U161" s="7">
        <f>'Expenditures 2002-03'!T161/'Expenditures 2002-03 per pupil'!C161</f>
        <v>0</v>
      </c>
      <c r="V161" s="7">
        <f>'Expenditures 2002-03'!U161/'Expenditures 2002-03 per pupil'!C161</f>
        <v>0</v>
      </c>
      <c r="W161" s="7">
        <f>'Expenditures 2002-03'!V161/'Expenditures 2002-03 per pupil'!C161</f>
        <v>0</v>
      </c>
      <c r="X161" s="7">
        <f>'Expenditures 2002-03'!W161/'Expenditures 2002-03 per pupil'!C161</f>
        <v>0</v>
      </c>
      <c r="Y161" s="7">
        <f>'Expenditures 2002-03'!X161/'Expenditures 2002-03 per pupil'!C161</f>
        <v>0</v>
      </c>
      <c r="Z161" s="7">
        <f>'Expenditures 2002-03'!Y161/'Expenditures 2002-03 per pupil'!C161</f>
        <v>303.49917090471052</v>
      </c>
      <c r="AA161" s="7">
        <f>'Expenditures 2002-03'!Z161/'Expenditures 2002-03 per pupil'!C161</f>
        <v>71.747814329555965</v>
      </c>
    </row>
    <row r="162" spans="1:27" x14ac:dyDescent="0.25">
      <c r="A162" s="20" t="s">
        <v>331</v>
      </c>
      <c r="B162" s="21" t="s">
        <v>550</v>
      </c>
      <c r="C162" s="29">
        <v>2030.0271000000002</v>
      </c>
      <c r="D162" s="7">
        <f>'Expenditures 2002-03'!C162/'Expenditures 2002-03 per pupil'!C162</f>
        <v>6832.9644318541359</v>
      </c>
      <c r="E162" s="7">
        <f>'Expenditures 2002-03'!D162/'Expenditures 2002-03 per pupil'!C162</f>
        <v>6494.1026846390369</v>
      </c>
      <c r="F162" s="7">
        <f>'Expenditures 2002-03'!E162/'Expenditures 2002-03 per pupil'!C162</f>
        <v>3878.6887771104134</v>
      </c>
      <c r="G162" s="7">
        <f>'Expenditures 2002-03'!F162/'Expenditures 2002-03 per pupil'!C162</f>
        <v>285.25695543670327</v>
      </c>
      <c r="H162" s="7">
        <f>'Expenditures 2002-03'!G162/'Expenditures 2002-03 per pupil'!C162</f>
        <v>174.35080053857405</v>
      </c>
      <c r="I162" s="7">
        <f>'Expenditures 2002-03'!H162/'Expenditures 2002-03 per pupil'!C162</f>
        <v>315.99477169541228</v>
      </c>
      <c r="J162" s="7">
        <f>'Expenditures 2002-03'!I162/'Expenditures 2002-03 per pupil'!C162</f>
        <v>298.64688013278243</v>
      </c>
      <c r="K162" s="7">
        <f>'Expenditures 2002-03'!J162/'Expenditures 2002-03 per pupil'!C162</f>
        <v>60.022425316391086</v>
      </c>
      <c r="L162" s="7">
        <f>'Expenditures 2002-03'!K162/'Expenditures 2002-03 per pupil'!C162</f>
        <v>470.74611467009476</v>
      </c>
      <c r="M162" s="7">
        <f>'Expenditures 2002-03'!L162/'Expenditures 2002-03 per pupil'!C162</f>
        <v>459.85401869758283</v>
      </c>
      <c r="N162" s="7">
        <f>'Expenditures 2002-03'!M162/'Expenditures 2002-03 per pupil'!C162</f>
        <v>64.779558854165046</v>
      </c>
      <c r="O162" s="7">
        <f>'Expenditures 2002-03'!N162/'Expenditures 2002-03 per pupil'!C162</f>
        <v>0</v>
      </c>
      <c r="P162" s="7">
        <f>'Expenditures 2002-03'!O162/'Expenditures 2002-03 per pupil'!C162</f>
        <v>437.74325968357761</v>
      </c>
      <c r="Q162" s="7">
        <f>'Expenditures 2002-03'!P162/'Expenditures 2002-03 per pupil'!C162</f>
        <v>48.019122503339972</v>
      </c>
      <c r="R162" s="7">
        <f>'Expenditures 2002-03'!Q162/'Expenditures 2002-03 per pupil'!C162</f>
        <v>0</v>
      </c>
      <c r="S162" s="7">
        <f>'Expenditures 2002-03'!R162/'Expenditures 2002-03 per pupil'!C162</f>
        <v>0</v>
      </c>
      <c r="T162" s="7">
        <f>'Expenditures 2002-03'!S162/'Expenditures 2002-03 per pupil'!C162</f>
        <v>0</v>
      </c>
      <c r="U162" s="7">
        <f>'Expenditures 2002-03'!T162/'Expenditures 2002-03 per pupil'!C162</f>
        <v>0</v>
      </c>
      <c r="V162" s="7">
        <f>'Expenditures 2002-03'!U162/'Expenditures 2002-03 per pupil'!C162</f>
        <v>0</v>
      </c>
      <c r="W162" s="7">
        <f>'Expenditures 2002-03'!V162/'Expenditures 2002-03 per pupil'!C162</f>
        <v>0</v>
      </c>
      <c r="X162" s="7">
        <f>'Expenditures 2002-03'!W162/'Expenditures 2002-03 per pupil'!C162</f>
        <v>32.435232022272011</v>
      </c>
      <c r="Y162" s="7">
        <f>'Expenditures 2002-03'!X162/'Expenditures 2002-03 per pupil'!C162</f>
        <v>0</v>
      </c>
      <c r="Z162" s="7">
        <f>'Expenditures 2002-03'!Y162/'Expenditures 2002-03 per pupil'!C162</f>
        <v>306.42651519282668</v>
      </c>
      <c r="AA162" s="7">
        <f>'Expenditures 2002-03'!Z162/'Expenditures 2002-03 per pupil'!C162</f>
        <v>24.630213064643321</v>
      </c>
    </row>
    <row r="163" spans="1:27" x14ac:dyDescent="0.25">
      <c r="A163" s="20" t="s">
        <v>333</v>
      </c>
      <c r="B163" s="21" t="s">
        <v>551</v>
      </c>
      <c r="C163" s="29">
        <v>2398.0762</v>
      </c>
      <c r="D163" s="7">
        <f>'Expenditures 2002-03'!C163/'Expenditures 2002-03 per pupil'!C163</f>
        <v>6356.8853733672013</v>
      </c>
      <c r="E163" s="7">
        <f>'Expenditures 2002-03'!D163/'Expenditures 2002-03 per pupil'!C163</f>
        <v>6041.6104792666729</v>
      </c>
      <c r="F163" s="7">
        <f>'Expenditures 2002-03'!E163/'Expenditures 2002-03 per pupil'!C163</f>
        <v>3640.4451284742331</v>
      </c>
      <c r="G163" s="7">
        <f>'Expenditures 2002-03'!F163/'Expenditures 2002-03 per pupil'!C163</f>
        <v>252.65772622237776</v>
      </c>
      <c r="H163" s="7">
        <f>'Expenditures 2002-03'!G163/'Expenditures 2002-03 per pupil'!C163</f>
        <v>213.64926602415719</v>
      </c>
      <c r="I163" s="7">
        <f>'Expenditures 2002-03'!H163/'Expenditures 2002-03 per pupil'!C163</f>
        <v>326.35149792154226</v>
      </c>
      <c r="J163" s="7">
        <f>'Expenditures 2002-03'!I163/'Expenditures 2002-03 per pupil'!C163</f>
        <v>270.57010532025629</v>
      </c>
      <c r="K163" s="7">
        <f>'Expenditures 2002-03'!J163/'Expenditures 2002-03 per pupil'!C163</f>
        <v>0</v>
      </c>
      <c r="L163" s="7">
        <f>'Expenditures 2002-03'!K163/'Expenditures 2002-03 per pupil'!C163</f>
        <v>446.72974111498206</v>
      </c>
      <c r="M163" s="7">
        <f>'Expenditures 2002-03'!L163/'Expenditures 2002-03 per pupil'!C163</f>
        <v>463.47592290853817</v>
      </c>
      <c r="N163" s="7">
        <f>'Expenditures 2002-03'!M163/'Expenditures 2002-03 per pupil'!C163</f>
        <v>0</v>
      </c>
      <c r="O163" s="7">
        <f>'Expenditures 2002-03'!N163/'Expenditures 2002-03 per pupil'!C163</f>
        <v>0</v>
      </c>
      <c r="P163" s="7">
        <f>'Expenditures 2002-03'!O163/'Expenditures 2002-03 per pupil'!C163</f>
        <v>335.19092512573206</v>
      </c>
      <c r="Q163" s="7">
        <f>'Expenditures 2002-03'!P163/'Expenditures 2002-03 per pupil'!C163</f>
        <v>92.540166154853623</v>
      </c>
      <c r="R163" s="7">
        <f>'Expenditures 2002-03'!Q163/'Expenditures 2002-03 per pupil'!C163</f>
        <v>0</v>
      </c>
      <c r="S163" s="7">
        <f>'Expenditures 2002-03'!R163/'Expenditures 2002-03 per pupil'!C163</f>
        <v>0</v>
      </c>
      <c r="T163" s="7">
        <f>'Expenditures 2002-03'!S163/'Expenditures 2002-03 per pupil'!C163</f>
        <v>21.051683011574028</v>
      </c>
      <c r="U163" s="7">
        <f>'Expenditures 2002-03'!T163/'Expenditures 2002-03 per pupil'!C163</f>
        <v>0</v>
      </c>
      <c r="V163" s="7">
        <f>'Expenditures 2002-03'!U163/'Expenditures 2002-03 per pupil'!C163</f>
        <v>0</v>
      </c>
      <c r="W163" s="7">
        <f>'Expenditures 2002-03'!V163/'Expenditures 2002-03 per pupil'!C163</f>
        <v>0</v>
      </c>
      <c r="X163" s="7">
        <f>'Expenditures 2002-03'!W163/'Expenditures 2002-03 per pupil'!C163</f>
        <v>0</v>
      </c>
      <c r="Y163" s="7">
        <f>'Expenditures 2002-03'!X163/'Expenditures 2002-03 per pupil'!C163</f>
        <v>0</v>
      </c>
      <c r="Z163" s="7">
        <f>'Expenditures 2002-03'!Y163/'Expenditures 2002-03 per pupil'!C163</f>
        <v>294.2232110889554</v>
      </c>
      <c r="AA163" s="7">
        <f>'Expenditures 2002-03'!Z163/'Expenditures 2002-03 per pupil'!C163</f>
        <v>7.8938275606087913</v>
      </c>
    </row>
    <row r="164" spans="1:27" x14ac:dyDescent="0.25">
      <c r="A164" s="20" t="s">
        <v>335</v>
      </c>
      <c r="B164" s="21" t="s">
        <v>552</v>
      </c>
      <c r="C164" s="29">
        <v>1815.5165</v>
      </c>
      <c r="D164" s="7">
        <f>'Expenditures 2002-03'!C164/'Expenditures 2002-03 per pupil'!C164</f>
        <v>7147.2652107540753</v>
      </c>
      <c r="E164" s="7">
        <f>'Expenditures 2002-03'!D164/'Expenditures 2002-03 per pupil'!C164</f>
        <v>6489.7832930738996</v>
      </c>
      <c r="F164" s="7">
        <f>'Expenditures 2002-03'!E164/'Expenditures 2002-03 per pupil'!C164</f>
        <v>3418.7863618975648</v>
      </c>
      <c r="G164" s="7">
        <f>'Expenditures 2002-03'!F164/'Expenditures 2002-03 per pupil'!C164</f>
        <v>273.97619355153205</v>
      </c>
      <c r="H164" s="7">
        <f>'Expenditures 2002-03'!G164/'Expenditures 2002-03 per pupil'!C164</f>
        <v>437.60510025659369</v>
      </c>
      <c r="I164" s="7">
        <f>'Expenditures 2002-03'!H164/'Expenditures 2002-03 per pupil'!C164</f>
        <v>225.39167779527205</v>
      </c>
      <c r="J164" s="7">
        <f>'Expenditures 2002-03'!I164/'Expenditures 2002-03 per pupil'!C164</f>
        <v>414.34125770820594</v>
      </c>
      <c r="K164" s="7">
        <f>'Expenditures 2002-03'!J164/'Expenditures 2002-03 per pupil'!C164</f>
        <v>29.366353872300252</v>
      </c>
      <c r="L164" s="7">
        <f>'Expenditures 2002-03'!K164/'Expenditures 2002-03 per pupil'!C164</f>
        <v>510.84487527378576</v>
      </c>
      <c r="M164" s="7">
        <f>'Expenditures 2002-03'!L164/'Expenditures 2002-03 per pupil'!C164</f>
        <v>487.70395091424393</v>
      </c>
      <c r="N164" s="7">
        <f>'Expenditures 2002-03'!M164/'Expenditures 2002-03 per pupil'!C164</f>
        <v>108.97517042670778</v>
      </c>
      <c r="O164" s="7">
        <f>'Expenditures 2002-03'!N164/'Expenditures 2002-03 per pupil'!C164</f>
        <v>0</v>
      </c>
      <c r="P164" s="7">
        <f>'Expenditures 2002-03'!O164/'Expenditures 2002-03 per pupil'!C164</f>
        <v>486.55919679055523</v>
      </c>
      <c r="Q164" s="7">
        <f>'Expenditures 2002-03'!P164/'Expenditures 2002-03 per pupil'!C164</f>
        <v>96.233154587138159</v>
      </c>
      <c r="R164" s="7">
        <f>'Expenditures 2002-03'!Q164/'Expenditures 2002-03 per pupil'!C164</f>
        <v>0</v>
      </c>
      <c r="S164" s="7">
        <f>'Expenditures 2002-03'!R164/'Expenditures 2002-03 per pupil'!C164</f>
        <v>0</v>
      </c>
      <c r="T164" s="7">
        <f>'Expenditures 2002-03'!S164/'Expenditures 2002-03 per pupil'!C164</f>
        <v>0</v>
      </c>
      <c r="U164" s="7">
        <f>'Expenditures 2002-03'!T164/'Expenditures 2002-03 per pupil'!C164</f>
        <v>0</v>
      </c>
      <c r="V164" s="7">
        <f>'Expenditures 2002-03'!U164/'Expenditures 2002-03 per pupil'!C164</f>
        <v>0</v>
      </c>
      <c r="W164" s="7">
        <f>'Expenditures 2002-03'!V164/'Expenditures 2002-03 per pupil'!C164</f>
        <v>0</v>
      </c>
      <c r="X164" s="7">
        <f>'Expenditures 2002-03'!W164/'Expenditures 2002-03 per pupil'!C164</f>
        <v>235.91411590035122</v>
      </c>
      <c r="Y164" s="7">
        <f>'Expenditures 2002-03'!X164/'Expenditures 2002-03 per pupil'!C164</f>
        <v>0</v>
      </c>
      <c r="Z164" s="7">
        <f>'Expenditures 2002-03'!Y164/'Expenditures 2002-03 per pupil'!C164</f>
        <v>421.56780177982415</v>
      </c>
      <c r="AA164" s="7">
        <f>'Expenditures 2002-03'!Z164/'Expenditures 2002-03 per pupil'!C164</f>
        <v>65.20788987596643</v>
      </c>
    </row>
    <row r="165" spans="1:27" x14ac:dyDescent="0.25">
      <c r="A165" s="20" t="s">
        <v>337</v>
      </c>
      <c r="B165" s="21" t="s">
        <v>553</v>
      </c>
      <c r="C165" s="29">
        <v>1837.9317999999998</v>
      </c>
      <c r="D165" s="7">
        <f>'Expenditures 2002-03'!C165/'Expenditures 2002-03 per pupil'!C165</f>
        <v>6953.1061544285822</v>
      </c>
      <c r="E165" s="7">
        <f>'Expenditures 2002-03'!D165/'Expenditures 2002-03 per pupil'!C165</f>
        <v>6573.0058971720291</v>
      </c>
      <c r="F165" s="7">
        <f>'Expenditures 2002-03'!E165/'Expenditures 2002-03 per pupil'!C165</f>
        <v>3703.4007845122442</v>
      </c>
      <c r="G165" s="7">
        <f>'Expenditures 2002-03'!F165/'Expenditures 2002-03 per pupil'!C165</f>
        <v>219.17054811282989</v>
      </c>
      <c r="H165" s="7">
        <f>'Expenditures 2002-03'!G165/'Expenditures 2002-03 per pupil'!C165</f>
        <v>327.44645367145836</v>
      </c>
      <c r="I165" s="7">
        <f>'Expenditures 2002-03'!H165/'Expenditures 2002-03 per pupil'!C165</f>
        <v>334.95066574287472</v>
      </c>
      <c r="J165" s="7">
        <f>'Expenditures 2002-03'!I165/'Expenditures 2002-03 per pupil'!C165</f>
        <v>340.48100696663505</v>
      </c>
      <c r="K165" s="7">
        <f>'Expenditures 2002-03'!J165/'Expenditures 2002-03 per pupil'!C165</f>
        <v>68.371497788982168</v>
      </c>
      <c r="L165" s="7">
        <f>'Expenditures 2002-03'!K165/'Expenditures 2002-03 per pupil'!C165</f>
        <v>604.32393084444152</v>
      </c>
      <c r="M165" s="7">
        <f>'Expenditures 2002-03'!L165/'Expenditures 2002-03 per pupil'!C165</f>
        <v>489.682446323634</v>
      </c>
      <c r="N165" s="7">
        <f>'Expenditures 2002-03'!M165/'Expenditures 2002-03 per pupil'!C165</f>
        <v>59.240756376270333</v>
      </c>
      <c r="O165" s="7">
        <f>'Expenditures 2002-03'!N165/'Expenditures 2002-03 per pupil'!C165</f>
        <v>0</v>
      </c>
      <c r="P165" s="7">
        <f>'Expenditures 2002-03'!O165/'Expenditures 2002-03 per pupil'!C165</f>
        <v>345.84944882067987</v>
      </c>
      <c r="Q165" s="7">
        <f>'Expenditures 2002-03'!P165/'Expenditures 2002-03 per pupil'!C165</f>
        <v>80.088358011978471</v>
      </c>
      <c r="R165" s="7">
        <f>'Expenditures 2002-03'!Q165/'Expenditures 2002-03 per pupil'!C165</f>
        <v>0</v>
      </c>
      <c r="S165" s="7">
        <f>'Expenditures 2002-03'!R165/'Expenditures 2002-03 per pupil'!C165</f>
        <v>0</v>
      </c>
      <c r="T165" s="7">
        <f>'Expenditures 2002-03'!S165/'Expenditures 2002-03 per pupil'!C165</f>
        <v>0</v>
      </c>
      <c r="U165" s="7">
        <f>'Expenditures 2002-03'!T165/'Expenditures 2002-03 per pupil'!C165</f>
        <v>0</v>
      </c>
      <c r="V165" s="7">
        <f>'Expenditures 2002-03'!U165/'Expenditures 2002-03 per pupil'!C165</f>
        <v>0</v>
      </c>
      <c r="W165" s="7">
        <f>'Expenditures 2002-03'!V165/'Expenditures 2002-03 per pupil'!C165</f>
        <v>0</v>
      </c>
      <c r="X165" s="7">
        <f>'Expenditures 2002-03'!W165/'Expenditures 2002-03 per pupil'!C165</f>
        <v>26.926107921958803</v>
      </c>
      <c r="Y165" s="7">
        <f>'Expenditures 2002-03'!X165/'Expenditures 2002-03 per pupil'!C165</f>
        <v>0</v>
      </c>
      <c r="Z165" s="7">
        <f>'Expenditures 2002-03'!Y165/'Expenditures 2002-03 per pupil'!C165</f>
        <v>353.17414933459452</v>
      </c>
      <c r="AA165" s="7">
        <f>'Expenditures 2002-03'!Z165/'Expenditures 2002-03 per pupil'!C165</f>
        <v>595.22495339598572</v>
      </c>
    </row>
    <row r="166" spans="1:27" x14ac:dyDescent="0.25">
      <c r="A166" s="20" t="s">
        <v>339</v>
      </c>
      <c r="B166" s="21" t="s">
        <v>554</v>
      </c>
      <c r="C166" s="29">
        <v>1388.7233999999999</v>
      </c>
      <c r="D166" s="7">
        <f>'Expenditures 2002-03'!C166/'Expenditures 2002-03 per pupil'!C166</f>
        <v>7006.457095775877</v>
      </c>
      <c r="E166" s="7">
        <f>'Expenditures 2002-03'!D166/'Expenditures 2002-03 per pupil'!C166</f>
        <v>6585.2738637514149</v>
      </c>
      <c r="F166" s="7">
        <f>'Expenditures 2002-03'!E166/'Expenditures 2002-03 per pupil'!C166</f>
        <v>3944.9878067871546</v>
      </c>
      <c r="G166" s="7">
        <f>'Expenditures 2002-03'!F166/'Expenditures 2002-03 per pupil'!C166</f>
        <v>168.10584454758956</v>
      </c>
      <c r="H166" s="7">
        <f>'Expenditures 2002-03'!G166/'Expenditures 2002-03 per pupil'!C166</f>
        <v>204.71969436102253</v>
      </c>
      <c r="I166" s="7">
        <f>'Expenditures 2002-03'!H166/'Expenditures 2002-03 per pupil'!C166</f>
        <v>239.98038774316041</v>
      </c>
      <c r="J166" s="7">
        <f>'Expenditures 2002-03'!I166/'Expenditures 2002-03 per pupil'!C166</f>
        <v>347.89781752075328</v>
      </c>
      <c r="K166" s="7">
        <f>'Expenditures 2002-03'!J166/'Expenditures 2002-03 per pupil'!C166</f>
        <v>97.737735246630109</v>
      </c>
      <c r="L166" s="7">
        <f>'Expenditures 2002-03'!K166/'Expenditures 2002-03 per pupil'!C166</f>
        <v>454.2698927662629</v>
      </c>
      <c r="M166" s="7">
        <f>'Expenditures 2002-03'!L166/'Expenditures 2002-03 per pupil'!C166</f>
        <v>508.43584834820246</v>
      </c>
      <c r="N166" s="7">
        <f>'Expenditures 2002-03'!M166/'Expenditures 2002-03 per pupil'!C166</f>
        <v>73.85108510449237</v>
      </c>
      <c r="O166" s="7">
        <f>'Expenditures 2002-03'!N166/'Expenditures 2002-03 per pupil'!C166</f>
        <v>0</v>
      </c>
      <c r="P166" s="7">
        <f>'Expenditures 2002-03'!O166/'Expenditures 2002-03 per pupil'!C166</f>
        <v>474.19713673723658</v>
      </c>
      <c r="Q166" s="7">
        <f>'Expenditures 2002-03'!P166/'Expenditures 2002-03 per pupil'!C166</f>
        <v>71.090614588909503</v>
      </c>
      <c r="R166" s="7">
        <f>'Expenditures 2002-03'!Q166/'Expenditures 2002-03 per pupil'!C166</f>
        <v>0</v>
      </c>
      <c r="S166" s="7">
        <f>'Expenditures 2002-03'!R166/'Expenditures 2002-03 per pupil'!C166</f>
        <v>0</v>
      </c>
      <c r="T166" s="7">
        <f>'Expenditures 2002-03'!S166/'Expenditures 2002-03 per pupil'!C166</f>
        <v>0</v>
      </c>
      <c r="U166" s="7">
        <f>'Expenditures 2002-03'!T166/'Expenditures 2002-03 per pupil'!C166</f>
        <v>0</v>
      </c>
      <c r="V166" s="7">
        <f>'Expenditures 2002-03'!U166/'Expenditures 2002-03 per pupil'!C166</f>
        <v>0</v>
      </c>
      <c r="W166" s="7">
        <f>'Expenditures 2002-03'!V166/'Expenditures 2002-03 per pupil'!C166</f>
        <v>0</v>
      </c>
      <c r="X166" s="7">
        <f>'Expenditures 2002-03'!W166/'Expenditures 2002-03 per pupil'!C166</f>
        <v>113.77846013108154</v>
      </c>
      <c r="Y166" s="7">
        <f>'Expenditures 2002-03'!X166/'Expenditures 2002-03 per pupil'!C166</f>
        <v>0</v>
      </c>
      <c r="Z166" s="7">
        <f>'Expenditures 2002-03'!Y166/'Expenditures 2002-03 per pupil'!C166</f>
        <v>307.40477189338066</v>
      </c>
      <c r="AA166" s="7">
        <f>'Expenditures 2002-03'!Z166/'Expenditures 2002-03 per pupil'!C166</f>
        <v>1953.5303358465769</v>
      </c>
    </row>
    <row r="167" spans="1:27" x14ac:dyDescent="0.25">
      <c r="A167" s="20" t="s">
        <v>341</v>
      </c>
      <c r="B167" s="21" t="s">
        <v>555</v>
      </c>
      <c r="C167" s="29">
        <v>2148.4861999999998</v>
      </c>
      <c r="D167" s="7">
        <f>'Expenditures 2002-03'!C167/'Expenditures 2002-03 per pupil'!C167</f>
        <v>7703.1640975864775</v>
      </c>
      <c r="E167" s="7">
        <f>'Expenditures 2002-03'!D167/'Expenditures 2002-03 per pupil'!C167</f>
        <v>7288.4351316755037</v>
      </c>
      <c r="F167" s="7">
        <f>'Expenditures 2002-03'!E167/'Expenditures 2002-03 per pupil'!C167</f>
        <v>4288.0653084948844</v>
      </c>
      <c r="G167" s="7">
        <f>'Expenditures 2002-03'!F167/'Expenditures 2002-03 per pupil'!C167</f>
        <v>251.45325578539905</v>
      </c>
      <c r="H167" s="7">
        <f>'Expenditures 2002-03'!G167/'Expenditures 2002-03 per pupil'!C167</f>
        <v>170.69379361152053</v>
      </c>
      <c r="I167" s="7">
        <f>'Expenditures 2002-03'!H167/'Expenditures 2002-03 per pupil'!C167</f>
        <v>450.25316429772744</v>
      </c>
      <c r="J167" s="7">
        <f>'Expenditures 2002-03'!I167/'Expenditures 2002-03 per pupil'!C167</f>
        <v>353.86790476010509</v>
      </c>
      <c r="K167" s="7">
        <f>'Expenditures 2002-03'!J167/'Expenditures 2002-03 per pupil'!C167</f>
        <v>106.51265993702917</v>
      </c>
      <c r="L167" s="7">
        <f>'Expenditures 2002-03'!K167/'Expenditures 2002-03 per pupil'!C167</f>
        <v>597.9469637738423</v>
      </c>
      <c r="M167" s="7">
        <f>'Expenditures 2002-03'!L167/'Expenditures 2002-03 per pupil'!C167</f>
        <v>495.43655900605745</v>
      </c>
      <c r="N167" s="7">
        <f>'Expenditures 2002-03'!M167/'Expenditures 2002-03 per pupil'!C167</f>
        <v>54.964760769699154</v>
      </c>
      <c r="O167" s="7">
        <f>'Expenditures 2002-03'!N167/'Expenditures 2002-03 per pupil'!C167</f>
        <v>0</v>
      </c>
      <c r="P167" s="7">
        <f>'Expenditures 2002-03'!O167/'Expenditures 2002-03 per pupil'!C167</f>
        <v>430.66596378417512</v>
      </c>
      <c r="Q167" s="7">
        <f>'Expenditures 2002-03'!P167/'Expenditures 2002-03 per pupil'!C167</f>
        <v>88.574797455063958</v>
      </c>
      <c r="R167" s="7">
        <f>'Expenditures 2002-03'!Q167/'Expenditures 2002-03 per pupil'!C167</f>
        <v>0</v>
      </c>
      <c r="S167" s="7">
        <f>'Expenditures 2002-03'!R167/'Expenditures 2002-03 per pupil'!C167</f>
        <v>0</v>
      </c>
      <c r="T167" s="7">
        <f>'Expenditures 2002-03'!S167/'Expenditures 2002-03 per pupil'!C167</f>
        <v>0</v>
      </c>
      <c r="U167" s="7">
        <f>'Expenditures 2002-03'!T167/'Expenditures 2002-03 per pupil'!C167</f>
        <v>0</v>
      </c>
      <c r="V167" s="7">
        <f>'Expenditures 2002-03'!U167/'Expenditures 2002-03 per pupil'!C167</f>
        <v>0</v>
      </c>
      <c r="W167" s="7">
        <f>'Expenditures 2002-03'!V167/'Expenditures 2002-03 per pupil'!C167</f>
        <v>0</v>
      </c>
      <c r="X167" s="7">
        <f>'Expenditures 2002-03'!W167/'Expenditures 2002-03 per pupil'!C167</f>
        <v>0</v>
      </c>
      <c r="Y167" s="7">
        <f>'Expenditures 2002-03'!X167/'Expenditures 2002-03 per pupil'!C167</f>
        <v>0</v>
      </c>
      <c r="Z167" s="7">
        <f>'Expenditures 2002-03'!Y167/'Expenditures 2002-03 per pupil'!C167</f>
        <v>414.72896591097492</v>
      </c>
      <c r="AA167" s="7">
        <f>'Expenditures 2002-03'!Z167/'Expenditures 2002-03 per pupil'!C167</f>
        <v>468.29913545639721</v>
      </c>
    </row>
    <row r="168" spans="1:27" x14ac:dyDescent="0.25">
      <c r="A168" s="20" t="s">
        <v>343</v>
      </c>
      <c r="B168" s="21" t="s">
        <v>556</v>
      </c>
      <c r="C168" s="29">
        <v>983.64820000000009</v>
      </c>
      <c r="D168" s="7">
        <f>'Expenditures 2002-03'!C168/'Expenditures 2002-03 per pupil'!C168</f>
        <v>7527.635591667834</v>
      </c>
      <c r="E168" s="7">
        <f>'Expenditures 2002-03'!D168/'Expenditures 2002-03 per pupil'!C168</f>
        <v>7227.6725866015913</v>
      </c>
      <c r="F168" s="7">
        <f>'Expenditures 2002-03'!E168/'Expenditures 2002-03 per pupil'!C168</f>
        <v>4226.8186024231018</v>
      </c>
      <c r="G168" s="7">
        <f>'Expenditures 2002-03'!F168/'Expenditures 2002-03 per pupil'!C168</f>
        <v>298.89624156278632</v>
      </c>
      <c r="H168" s="7">
        <f>'Expenditures 2002-03'!G168/'Expenditures 2002-03 per pupil'!C168</f>
        <v>107.68393618775492</v>
      </c>
      <c r="I168" s="7">
        <f>'Expenditures 2002-03'!H168/'Expenditures 2002-03 per pupil'!C168</f>
        <v>715.31804765158927</v>
      </c>
      <c r="J168" s="7">
        <f>'Expenditures 2002-03'!I168/'Expenditures 2002-03 per pupil'!C168</f>
        <v>342.74266958451199</v>
      </c>
      <c r="K168" s="7">
        <f>'Expenditures 2002-03'!J168/'Expenditures 2002-03 per pupil'!C168</f>
        <v>45.751072385432103</v>
      </c>
      <c r="L168" s="7">
        <f>'Expenditures 2002-03'!K168/'Expenditures 2002-03 per pupil'!C168</f>
        <v>551.1689951753076</v>
      </c>
      <c r="M168" s="7">
        <f>'Expenditures 2002-03'!L168/'Expenditures 2002-03 per pupil'!C168</f>
        <v>582.83958634804594</v>
      </c>
      <c r="N168" s="7">
        <f>'Expenditures 2002-03'!M168/'Expenditures 2002-03 per pupil'!C168</f>
        <v>0</v>
      </c>
      <c r="O168" s="7">
        <f>'Expenditures 2002-03'!N168/'Expenditures 2002-03 per pupil'!C168</f>
        <v>0</v>
      </c>
      <c r="P168" s="7">
        <f>'Expenditures 2002-03'!O168/'Expenditures 2002-03 per pupil'!C168</f>
        <v>356.45343528306154</v>
      </c>
      <c r="Q168" s="7">
        <f>'Expenditures 2002-03'!P168/'Expenditures 2002-03 per pupil'!C168</f>
        <v>0</v>
      </c>
      <c r="R168" s="7">
        <f>'Expenditures 2002-03'!Q168/'Expenditures 2002-03 per pupil'!C168</f>
        <v>0</v>
      </c>
      <c r="S168" s="7">
        <f>'Expenditures 2002-03'!R168/'Expenditures 2002-03 per pupil'!C168</f>
        <v>0</v>
      </c>
      <c r="T168" s="7">
        <f>'Expenditures 2002-03'!S168/'Expenditures 2002-03 per pupil'!C168</f>
        <v>0</v>
      </c>
      <c r="U168" s="7">
        <f>'Expenditures 2002-03'!T168/'Expenditures 2002-03 per pupil'!C168</f>
        <v>0</v>
      </c>
      <c r="V168" s="7">
        <f>'Expenditures 2002-03'!U168/'Expenditures 2002-03 per pupil'!C168</f>
        <v>0</v>
      </c>
      <c r="W168" s="7">
        <f>'Expenditures 2002-03'!V168/'Expenditures 2002-03 per pupil'!C168</f>
        <v>0</v>
      </c>
      <c r="X168" s="7">
        <f>'Expenditures 2002-03'!W168/'Expenditures 2002-03 per pupil'!C168</f>
        <v>33.253108174243593</v>
      </c>
      <c r="Y168" s="7">
        <f>'Expenditures 2002-03'!X168/'Expenditures 2002-03 per pupil'!C168</f>
        <v>0</v>
      </c>
      <c r="Z168" s="7">
        <f>'Expenditures 2002-03'!Y168/'Expenditures 2002-03 per pupil'!C168</f>
        <v>266.7098968919986</v>
      </c>
      <c r="AA168" s="7">
        <f>'Expenditures 2002-03'!Z168/'Expenditures 2002-03 per pupil'!C168</f>
        <v>0</v>
      </c>
    </row>
    <row r="169" spans="1:27" x14ac:dyDescent="0.25">
      <c r="A169" s="20" t="s">
        <v>345</v>
      </c>
      <c r="B169" s="21" t="s">
        <v>557</v>
      </c>
      <c r="C169" s="29">
        <v>10082.572099999998</v>
      </c>
      <c r="D169" s="7">
        <f>'Expenditures 2002-03'!C169/'Expenditures 2002-03 per pupil'!C169</f>
        <v>6469.0481816638849</v>
      </c>
      <c r="E169" s="7">
        <f>'Expenditures 2002-03'!D169/'Expenditures 2002-03 per pupil'!C169</f>
        <v>5854.9909382745709</v>
      </c>
      <c r="F169" s="7">
        <f>'Expenditures 2002-03'!E169/'Expenditures 2002-03 per pupil'!C169</f>
        <v>3653.2135088823229</v>
      </c>
      <c r="G169" s="7">
        <f>'Expenditures 2002-03'!F169/'Expenditures 2002-03 per pupil'!C169</f>
        <v>126.11915167956005</v>
      </c>
      <c r="H169" s="7">
        <f>'Expenditures 2002-03'!G169/'Expenditures 2002-03 per pupil'!C169</f>
        <v>217.22864942369225</v>
      </c>
      <c r="I169" s="7">
        <f>'Expenditures 2002-03'!H169/'Expenditures 2002-03 per pupil'!C169</f>
        <v>85.123197879239584</v>
      </c>
      <c r="J169" s="7">
        <f>'Expenditures 2002-03'!I169/'Expenditures 2002-03 per pupil'!C169</f>
        <v>265.16292008464791</v>
      </c>
      <c r="K169" s="7">
        <f>'Expenditures 2002-03'!J169/'Expenditures 2002-03 per pupil'!C169</f>
        <v>48.5884360797182</v>
      </c>
      <c r="L169" s="7">
        <f>'Expenditures 2002-03'!K169/'Expenditures 2002-03 per pupil'!C169</f>
        <v>549.30671807444855</v>
      </c>
      <c r="M169" s="7">
        <f>'Expenditures 2002-03'!L169/'Expenditures 2002-03 per pupil'!C169</f>
        <v>350.75074047821596</v>
      </c>
      <c r="N169" s="7">
        <f>'Expenditures 2002-03'!M169/'Expenditures 2002-03 per pupil'!C169</f>
        <v>53.590437503541388</v>
      </c>
      <c r="O169" s="7">
        <f>'Expenditures 2002-03'!N169/'Expenditures 2002-03 per pupil'!C169</f>
        <v>0</v>
      </c>
      <c r="P169" s="7">
        <f>'Expenditures 2002-03'!O169/'Expenditures 2002-03 per pupil'!C169</f>
        <v>434.65782208490242</v>
      </c>
      <c r="Q169" s="7">
        <f>'Expenditures 2002-03'!P169/'Expenditures 2002-03 per pupil'!C169</f>
        <v>71.249356104282185</v>
      </c>
      <c r="R169" s="7">
        <f>'Expenditures 2002-03'!Q169/'Expenditures 2002-03 per pupil'!C169</f>
        <v>0</v>
      </c>
      <c r="S169" s="7">
        <f>'Expenditures 2002-03'!R169/'Expenditures 2002-03 per pupil'!C169</f>
        <v>0</v>
      </c>
      <c r="T169" s="7">
        <f>'Expenditures 2002-03'!S169/'Expenditures 2002-03 per pupil'!C169</f>
        <v>0</v>
      </c>
      <c r="U169" s="7">
        <f>'Expenditures 2002-03'!T169/'Expenditures 2002-03 per pupil'!C169</f>
        <v>0</v>
      </c>
      <c r="V169" s="7">
        <f>'Expenditures 2002-03'!U169/'Expenditures 2002-03 per pupil'!C169</f>
        <v>0</v>
      </c>
      <c r="W169" s="7">
        <f>'Expenditures 2002-03'!V169/'Expenditures 2002-03 per pupil'!C169</f>
        <v>48.927138343994599</v>
      </c>
      <c r="X169" s="7">
        <f>'Expenditures 2002-03'!W169/'Expenditures 2002-03 per pupil'!C169</f>
        <v>194.80290550067087</v>
      </c>
      <c r="Y169" s="7">
        <f>'Expenditures 2002-03'!X169/'Expenditures 2002-03 per pupil'!C169</f>
        <v>0</v>
      </c>
      <c r="Z169" s="7">
        <f>'Expenditures 2002-03'!Y169/'Expenditures 2002-03 per pupil'!C169</f>
        <v>370.32719954464801</v>
      </c>
      <c r="AA169" s="7">
        <f>'Expenditures 2002-03'!Z169/'Expenditures 2002-03 per pupil'!C169</f>
        <v>378.22577931280063</v>
      </c>
    </row>
    <row r="170" spans="1:27" x14ac:dyDescent="0.25">
      <c r="A170" s="20" t="s">
        <v>347</v>
      </c>
      <c r="B170" s="21" t="s">
        <v>558</v>
      </c>
      <c r="C170" s="29">
        <v>1720.3263999999999</v>
      </c>
      <c r="D170" s="7">
        <f>'Expenditures 2002-03'!C170/'Expenditures 2002-03 per pupil'!C170</f>
        <v>6773.3677574209169</v>
      </c>
      <c r="E170" s="7">
        <f>'Expenditures 2002-03'!D170/'Expenditures 2002-03 per pupil'!C170</f>
        <v>6552.4158903798716</v>
      </c>
      <c r="F170" s="7">
        <f>'Expenditures 2002-03'!E170/'Expenditures 2002-03 per pupil'!C170</f>
        <v>3561.2538876343469</v>
      </c>
      <c r="G170" s="7">
        <f>'Expenditures 2002-03'!F170/'Expenditures 2002-03 per pupil'!C170</f>
        <v>109.45542659811534</v>
      </c>
      <c r="H170" s="7">
        <f>'Expenditures 2002-03'!G170/'Expenditures 2002-03 per pupil'!C170</f>
        <v>191.92322456947707</v>
      </c>
      <c r="I170" s="7">
        <f>'Expenditures 2002-03'!H170/'Expenditures 2002-03 per pupil'!C170</f>
        <v>547.23770442632281</v>
      </c>
      <c r="J170" s="7">
        <f>'Expenditures 2002-03'!I170/'Expenditures 2002-03 per pupil'!C170</f>
        <v>325.88907546846923</v>
      </c>
      <c r="K170" s="7">
        <f>'Expenditures 2002-03'!J170/'Expenditures 2002-03 per pupil'!C170</f>
        <v>0</v>
      </c>
      <c r="L170" s="7">
        <f>'Expenditures 2002-03'!K170/'Expenditures 2002-03 per pupil'!C170</f>
        <v>721.95204933203377</v>
      </c>
      <c r="M170" s="7">
        <f>'Expenditures 2002-03'!L170/'Expenditures 2002-03 per pupil'!C170</f>
        <v>395.09362293109029</v>
      </c>
      <c r="N170" s="7">
        <f>'Expenditures 2002-03'!M170/'Expenditures 2002-03 per pupil'!C170</f>
        <v>158.49079570016482</v>
      </c>
      <c r="O170" s="7">
        <f>'Expenditures 2002-03'!N170/'Expenditures 2002-03 per pupil'!C170</f>
        <v>0</v>
      </c>
      <c r="P170" s="7">
        <f>'Expenditures 2002-03'!O170/'Expenditures 2002-03 per pupil'!C170</f>
        <v>447.40194651433592</v>
      </c>
      <c r="Q170" s="7">
        <f>'Expenditures 2002-03'!P170/'Expenditures 2002-03 per pupil'!C170</f>
        <v>93.718157205516363</v>
      </c>
      <c r="R170" s="7">
        <f>'Expenditures 2002-03'!Q170/'Expenditures 2002-03 per pupil'!C170</f>
        <v>0</v>
      </c>
      <c r="S170" s="7">
        <f>'Expenditures 2002-03'!R170/'Expenditures 2002-03 per pupil'!C170</f>
        <v>0</v>
      </c>
      <c r="T170" s="7">
        <f>'Expenditures 2002-03'!S170/'Expenditures 2002-03 per pupil'!C170</f>
        <v>0</v>
      </c>
      <c r="U170" s="7">
        <f>'Expenditures 2002-03'!T170/'Expenditures 2002-03 per pupil'!C170</f>
        <v>0</v>
      </c>
      <c r="V170" s="7">
        <f>'Expenditures 2002-03'!U170/'Expenditures 2002-03 per pupil'!C170</f>
        <v>0</v>
      </c>
      <c r="W170" s="7">
        <f>'Expenditures 2002-03'!V170/'Expenditures 2002-03 per pupil'!C170</f>
        <v>0</v>
      </c>
      <c r="X170" s="7">
        <f>'Expenditures 2002-03'!W170/'Expenditures 2002-03 per pupil'!C170</f>
        <v>0</v>
      </c>
      <c r="Y170" s="7">
        <f>'Expenditures 2002-03'!X170/'Expenditures 2002-03 per pupil'!C170</f>
        <v>0</v>
      </c>
      <c r="Z170" s="7">
        <f>'Expenditures 2002-03'!Y170/'Expenditures 2002-03 per pupil'!C170</f>
        <v>220.95186704104526</v>
      </c>
      <c r="AA170" s="7">
        <f>'Expenditures 2002-03'!Z170/'Expenditures 2002-03 per pupil'!C170</f>
        <v>358.48365751987535</v>
      </c>
    </row>
    <row r="171" spans="1:27" x14ac:dyDescent="0.25">
      <c r="A171" s="20" t="s">
        <v>349</v>
      </c>
      <c r="B171" s="21" t="s">
        <v>559</v>
      </c>
      <c r="C171" s="29">
        <v>2323.3843999999999</v>
      </c>
      <c r="D171" s="7">
        <f>'Expenditures 2002-03'!C171/'Expenditures 2002-03 per pupil'!C171</f>
        <v>7747.5930156025843</v>
      </c>
      <c r="E171" s="7">
        <f>'Expenditures 2002-03'!D171/'Expenditures 2002-03 per pupil'!C171</f>
        <v>7231.6704717480243</v>
      </c>
      <c r="F171" s="7">
        <f>'Expenditures 2002-03'!E171/'Expenditures 2002-03 per pupil'!C171</f>
        <v>4097.3308893698349</v>
      </c>
      <c r="G171" s="7">
        <f>'Expenditures 2002-03'!F171/'Expenditures 2002-03 per pupil'!C171</f>
        <v>192.26466356578791</v>
      </c>
      <c r="H171" s="7">
        <f>'Expenditures 2002-03'!G171/'Expenditures 2002-03 per pupil'!C171</f>
        <v>350.39337011989926</v>
      </c>
      <c r="I171" s="7">
        <f>'Expenditures 2002-03'!H171/'Expenditures 2002-03 per pupil'!C171</f>
        <v>220.05015614290946</v>
      </c>
      <c r="J171" s="7">
        <f>'Expenditures 2002-03'!I171/'Expenditures 2002-03 per pupil'!C171</f>
        <v>406.78276483219912</v>
      </c>
      <c r="K171" s="7">
        <f>'Expenditures 2002-03'!J171/'Expenditures 2002-03 per pupil'!C171</f>
        <v>57.602633468658908</v>
      </c>
      <c r="L171" s="7">
        <f>'Expenditures 2002-03'!K171/'Expenditures 2002-03 per pupil'!C171</f>
        <v>648.50978167883022</v>
      </c>
      <c r="M171" s="7">
        <f>'Expenditures 2002-03'!L171/'Expenditures 2002-03 per pupil'!C171</f>
        <v>670.12502537246962</v>
      </c>
      <c r="N171" s="7">
        <f>'Expenditures 2002-03'!M171/'Expenditures 2002-03 per pupil'!C171</f>
        <v>0</v>
      </c>
      <c r="O171" s="7">
        <f>'Expenditures 2002-03'!N171/'Expenditures 2002-03 per pupil'!C171</f>
        <v>0</v>
      </c>
      <c r="P171" s="7">
        <f>'Expenditures 2002-03'!O171/'Expenditures 2002-03 per pupil'!C171</f>
        <v>481.9604582005457</v>
      </c>
      <c r="Q171" s="7">
        <f>'Expenditures 2002-03'!P171/'Expenditures 2002-03 per pupil'!C171</f>
        <v>106.6507289968892</v>
      </c>
      <c r="R171" s="7">
        <f>'Expenditures 2002-03'!Q171/'Expenditures 2002-03 per pupil'!C171</f>
        <v>0</v>
      </c>
      <c r="S171" s="7">
        <f>'Expenditures 2002-03'!R171/'Expenditures 2002-03 per pupil'!C171</f>
        <v>0</v>
      </c>
      <c r="T171" s="7">
        <f>'Expenditures 2002-03'!S171/'Expenditures 2002-03 per pupil'!C171</f>
        <v>0</v>
      </c>
      <c r="U171" s="7">
        <f>'Expenditures 2002-03'!T171/'Expenditures 2002-03 per pupil'!C171</f>
        <v>0</v>
      </c>
      <c r="V171" s="7">
        <f>'Expenditures 2002-03'!U171/'Expenditures 2002-03 per pupil'!C171</f>
        <v>0</v>
      </c>
      <c r="W171" s="7">
        <f>'Expenditures 2002-03'!V171/'Expenditures 2002-03 per pupil'!C171</f>
        <v>0</v>
      </c>
      <c r="X171" s="7">
        <f>'Expenditures 2002-03'!W171/'Expenditures 2002-03 per pupil'!C171</f>
        <v>19.701414884252472</v>
      </c>
      <c r="Y171" s="7">
        <f>'Expenditures 2002-03'!X171/'Expenditures 2002-03 per pupil'!C171</f>
        <v>0</v>
      </c>
      <c r="Z171" s="7">
        <f>'Expenditures 2002-03'!Y171/'Expenditures 2002-03 per pupil'!C171</f>
        <v>496.22112897030729</v>
      </c>
      <c r="AA171" s="7">
        <f>'Expenditures 2002-03'!Z171/'Expenditures 2002-03 per pupil'!C171</f>
        <v>1026.904889264127</v>
      </c>
    </row>
    <row r="172" spans="1:27" x14ac:dyDescent="0.25">
      <c r="A172" s="20" t="s">
        <v>351</v>
      </c>
      <c r="B172" s="21" t="s">
        <v>560</v>
      </c>
      <c r="C172" s="29">
        <v>1771.7820000000002</v>
      </c>
      <c r="D172" s="7">
        <f>'Expenditures 2002-03'!C172/'Expenditures 2002-03 per pupil'!C172</f>
        <v>6276.2680792557994</v>
      </c>
      <c r="E172" s="7">
        <f>'Expenditures 2002-03'!D172/'Expenditures 2002-03 per pupil'!C172</f>
        <v>5905.7196709301707</v>
      </c>
      <c r="F172" s="7">
        <f>'Expenditures 2002-03'!E172/'Expenditures 2002-03 per pupil'!C172</f>
        <v>3157.5733639917325</v>
      </c>
      <c r="G172" s="7">
        <f>'Expenditures 2002-03'!F172/'Expenditures 2002-03 per pupil'!C172</f>
        <v>246.98975946250721</v>
      </c>
      <c r="H172" s="7">
        <f>'Expenditures 2002-03'!G172/'Expenditures 2002-03 per pupil'!C172</f>
        <v>303.03842684935279</v>
      </c>
      <c r="I172" s="7">
        <f>'Expenditures 2002-03'!H172/'Expenditures 2002-03 per pupil'!C172</f>
        <v>242.64179227467034</v>
      </c>
      <c r="J172" s="7">
        <f>'Expenditures 2002-03'!I172/'Expenditures 2002-03 per pupil'!C172</f>
        <v>292.88440112835548</v>
      </c>
      <c r="K172" s="7">
        <f>'Expenditures 2002-03'!J172/'Expenditures 2002-03 per pupil'!C172</f>
        <v>94.572633653575878</v>
      </c>
      <c r="L172" s="7">
        <f>'Expenditures 2002-03'!K172/'Expenditures 2002-03 per pupil'!C172</f>
        <v>609.84664027515794</v>
      </c>
      <c r="M172" s="7">
        <f>'Expenditures 2002-03'!L172/'Expenditures 2002-03 per pupil'!C172</f>
        <v>411.94646406837853</v>
      </c>
      <c r="N172" s="7">
        <f>'Expenditures 2002-03'!M172/'Expenditures 2002-03 per pupil'!C172</f>
        <v>73.543889711036684</v>
      </c>
      <c r="O172" s="7">
        <f>'Expenditures 2002-03'!N172/'Expenditures 2002-03 per pupil'!C172</f>
        <v>0</v>
      </c>
      <c r="P172" s="7">
        <f>'Expenditures 2002-03'!O172/'Expenditures 2002-03 per pupil'!C172</f>
        <v>423.48638263623855</v>
      </c>
      <c r="Q172" s="7">
        <f>'Expenditures 2002-03'!P172/'Expenditures 2002-03 per pupil'!C172</f>
        <v>49.195916879164592</v>
      </c>
      <c r="R172" s="7">
        <f>'Expenditures 2002-03'!Q172/'Expenditures 2002-03 per pupil'!C172</f>
        <v>0</v>
      </c>
      <c r="S172" s="7">
        <f>'Expenditures 2002-03'!R172/'Expenditures 2002-03 per pupil'!C172</f>
        <v>0</v>
      </c>
      <c r="T172" s="7">
        <f>'Expenditures 2002-03'!S172/'Expenditures 2002-03 per pupil'!C172</f>
        <v>0</v>
      </c>
      <c r="U172" s="7">
        <f>'Expenditures 2002-03'!T172/'Expenditures 2002-03 per pupil'!C172</f>
        <v>0</v>
      </c>
      <c r="V172" s="7">
        <f>'Expenditures 2002-03'!U172/'Expenditures 2002-03 per pupil'!C172</f>
        <v>0</v>
      </c>
      <c r="W172" s="7">
        <f>'Expenditures 2002-03'!V172/'Expenditures 2002-03 per pupil'!C172</f>
        <v>0</v>
      </c>
      <c r="X172" s="7">
        <f>'Expenditures 2002-03'!W172/'Expenditures 2002-03 per pupil'!C172</f>
        <v>0</v>
      </c>
      <c r="Y172" s="7">
        <f>'Expenditures 2002-03'!X172/'Expenditures 2002-03 per pupil'!C172</f>
        <v>0</v>
      </c>
      <c r="Z172" s="7">
        <f>'Expenditures 2002-03'!Y172/'Expenditures 2002-03 per pupil'!C172</f>
        <v>370.54840832562917</v>
      </c>
      <c r="AA172" s="7">
        <f>'Expenditures 2002-03'!Z172/'Expenditures 2002-03 per pupil'!C172</f>
        <v>22.902930495963947</v>
      </c>
    </row>
    <row r="173" spans="1:27" x14ac:dyDescent="0.25">
      <c r="A173" s="20" t="s">
        <v>353</v>
      </c>
      <c r="B173" s="21" t="s">
        <v>561</v>
      </c>
      <c r="C173" s="29">
        <v>129.12200000000001</v>
      </c>
      <c r="D173" s="7">
        <f>'Expenditures 2002-03'!C173/'Expenditures 2002-03 per pupil'!C173</f>
        <v>11040.018664518826</v>
      </c>
      <c r="E173" s="7">
        <f>'Expenditures 2002-03'!D173/'Expenditures 2002-03 per pupil'!C173</f>
        <v>10748.605427425224</v>
      </c>
      <c r="F173" s="7">
        <f>'Expenditures 2002-03'!E173/'Expenditures 2002-03 per pupil'!C173</f>
        <v>5415.9475534765561</v>
      </c>
      <c r="G173" s="7">
        <f>'Expenditures 2002-03'!F173/'Expenditures 2002-03 per pupil'!C173</f>
        <v>4.5770666501448239E-2</v>
      </c>
      <c r="H173" s="7">
        <f>'Expenditures 2002-03'!G173/'Expenditures 2002-03 per pupil'!C173</f>
        <v>59.297021421601272</v>
      </c>
      <c r="I173" s="7">
        <f>'Expenditures 2002-03'!H173/'Expenditures 2002-03 per pupil'!C173</f>
        <v>1226.7144251173308</v>
      </c>
      <c r="J173" s="7">
        <f>'Expenditures 2002-03'!I173/'Expenditures 2002-03 per pupil'!C173</f>
        <v>701.12614426666244</v>
      </c>
      <c r="K173" s="7">
        <f>'Expenditures 2002-03'!J173/'Expenditures 2002-03 per pupil'!C173</f>
        <v>399.35526091603288</v>
      </c>
      <c r="L173" s="7">
        <f>'Expenditures 2002-03'!K173/'Expenditures 2002-03 per pupil'!C173</f>
        <v>1231.5812952091819</v>
      </c>
      <c r="M173" s="7">
        <f>'Expenditures 2002-03'!L173/'Expenditures 2002-03 per pupil'!C173</f>
        <v>367.94674803674036</v>
      </c>
      <c r="N173" s="7">
        <f>'Expenditures 2002-03'!M173/'Expenditures 2002-03 per pupil'!C173</f>
        <v>420.98798035965979</v>
      </c>
      <c r="O173" s="7">
        <f>'Expenditures 2002-03'!N173/'Expenditures 2002-03 per pupil'!C173</f>
        <v>0</v>
      </c>
      <c r="P173" s="7">
        <f>'Expenditures 2002-03'!O173/'Expenditures 2002-03 per pupil'!C173</f>
        <v>657.67057511500752</v>
      </c>
      <c r="Q173" s="7">
        <f>'Expenditures 2002-03'!P173/'Expenditures 2002-03 per pupil'!C173</f>
        <v>267.93265283994981</v>
      </c>
      <c r="R173" s="7">
        <f>'Expenditures 2002-03'!Q173/'Expenditures 2002-03 per pupil'!C173</f>
        <v>0</v>
      </c>
      <c r="S173" s="7">
        <f>'Expenditures 2002-03'!R173/'Expenditures 2002-03 per pupil'!C173</f>
        <v>0</v>
      </c>
      <c r="T173" s="7">
        <f>'Expenditures 2002-03'!S173/'Expenditures 2002-03 per pupil'!C173</f>
        <v>0</v>
      </c>
      <c r="U173" s="7">
        <f>'Expenditures 2002-03'!T173/'Expenditures 2002-03 per pupil'!C173</f>
        <v>0</v>
      </c>
      <c r="V173" s="7">
        <f>'Expenditures 2002-03'!U173/'Expenditures 2002-03 per pupil'!C173</f>
        <v>0</v>
      </c>
      <c r="W173" s="7">
        <f>'Expenditures 2002-03'!V173/'Expenditures 2002-03 per pupil'!C173</f>
        <v>0</v>
      </c>
      <c r="X173" s="7">
        <f>'Expenditures 2002-03'!W173/'Expenditures 2002-03 per pupil'!C173</f>
        <v>0</v>
      </c>
      <c r="Y173" s="7">
        <f>'Expenditures 2002-03'!X173/'Expenditures 2002-03 per pupil'!C173</f>
        <v>0</v>
      </c>
      <c r="Z173" s="7">
        <f>'Expenditures 2002-03'!Y173/'Expenditures 2002-03 per pupil'!C173</f>
        <v>291.41323709360137</v>
      </c>
      <c r="AA173" s="7">
        <f>'Expenditures 2002-03'!Z173/'Expenditures 2002-03 per pupil'!C173</f>
        <v>0</v>
      </c>
    </row>
    <row r="174" spans="1:27" x14ac:dyDescent="0.25">
      <c r="A174" s="20" t="s">
        <v>355</v>
      </c>
      <c r="B174" s="21" t="s">
        <v>562</v>
      </c>
      <c r="C174" s="29">
        <v>4012.1253000000002</v>
      </c>
      <c r="D174" s="7">
        <f>'Expenditures 2002-03'!C174/'Expenditures 2002-03 per pupil'!C174</f>
        <v>8450.363828367972</v>
      </c>
      <c r="E174" s="7">
        <f>'Expenditures 2002-03'!D174/'Expenditures 2002-03 per pupil'!C174</f>
        <v>7388.8816981862456</v>
      </c>
      <c r="F174" s="7">
        <f>'Expenditures 2002-03'!E174/'Expenditures 2002-03 per pupil'!C174</f>
        <v>4292.7228543934052</v>
      </c>
      <c r="G174" s="7">
        <f>'Expenditures 2002-03'!F174/'Expenditures 2002-03 per pupil'!C174</f>
        <v>186.39601559801736</v>
      </c>
      <c r="H174" s="7">
        <f>'Expenditures 2002-03'!G174/'Expenditures 2002-03 per pupil'!C174</f>
        <v>480.89196267125556</v>
      </c>
      <c r="I174" s="7">
        <f>'Expenditures 2002-03'!H174/'Expenditures 2002-03 per pupil'!C174</f>
        <v>228.14988106179038</v>
      </c>
      <c r="J174" s="7">
        <f>'Expenditures 2002-03'!I174/'Expenditures 2002-03 per pupil'!C174</f>
        <v>323.07483517526231</v>
      </c>
      <c r="K174" s="7">
        <f>'Expenditures 2002-03'!J174/'Expenditures 2002-03 per pupil'!C174</f>
        <v>53.055197453579027</v>
      </c>
      <c r="L174" s="7">
        <f>'Expenditures 2002-03'!K174/'Expenditures 2002-03 per pupil'!C174</f>
        <v>611.58495224463695</v>
      </c>
      <c r="M174" s="7">
        <f>'Expenditures 2002-03'!L174/'Expenditures 2002-03 per pupil'!C174</f>
        <v>481.48630103850445</v>
      </c>
      <c r="N174" s="7">
        <f>'Expenditures 2002-03'!M174/'Expenditures 2002-03 per pupil'!C174</f>
        <v>92.666951353687779</v>
      </c>
      <c r="O174" s="7">
        <f>'Expenditures 2002-03'!N174/'Expenditures 2002-03 per pupil'!C174</f>
        <v>0</v>
      </c>
      <c r="P174" s="7">
        <f>'Expenditures 2002-03'!O174/'Expenditures 2002-03 per pupil'!C174</f>
        <v>485.35049740345846</v>
      </c>
      <c r="Q174" s="7">
        <f>'Expenditures 2002-03'!P174/'Expenditures 2002-03 per pupil'!C174</f>
        <v>153.50224979264729</v>
      </c>
      <c r="R174" s="7">
        <f>'Expenditures 2002-03'!Q174/'Expenditures 2002-03 per pupil'!C174</f>
        <v>0</v>
      </c>
      <c r="S174" s="7">
        <f>'Expenditures 2002-03'!R174/'Expenditures 2002-03 per pupil'!C174</f>
        <v>0</v>
      </c>
      <c r="T174" s="7">
        <f>'Expenditures 2002-03'!S174/'Expenditures 2002-03 per pupil'!C174</f>
        <v>0</v>
      </c>
      <c r="U174" s="7">
        <f>'Expenditures 2002-03'!T174/'Expenditures 2002-03 per pupil'!C174</f>
        <v>5.5850249741701736</v>
      </c>
      <c r="V174" s="7">
        <f>'Expenditures 2002-03'!U174/'Expenditures 2002-03 per pupil'!C174</f>
        <v>0</v>
      </c>
      <c r="W174" s="7">
        <f>'Expenditures 2002-03'!V174/'Expenditures 2002-03 per pupil'!C174</f>
        <v>0</v>
      </c>
      <c r="X174" s="7">
        <f>'Expenditures 2002-03'!W174/'Expenditures 2002-03 per pupil'!C174</f>
        <v>94.831385251103697</v>
      </c>
      <c r="Y174" s="7">
        <f>'Expenditures 2002-03'!X174/'Expenditures 2002-03 per pupil'!C174</f>
        <v>0</v>
      </c>
      <c r="Z174" s="7">
        <f>'Expenditures 2002-03'!Y174/'Expenditures 2002-03 per pupil'!C174</f>
        <v>961.06571995645288</v>
      </c>
      <c r="AA174" s="7">
        <f>'Expenditures 2002-03'!Z174/'Expenditures 2002-03 per pupil'!C174</f>
        <v>358.91878551250625</v>
      </c>
    </row>
    <row r="175" spans="1:27" x14ac:dyDescent="0.25">
      <c r="A175" s="20" t="s">
        <v>357</v>
      </c>
      <c r="B175" s="21" t="s">
        <v>563</v>
      </c>
      <c r="C175" s="29">
        <v>703.82120000000009</v>
      </c>
      <c r="D175" s="7">
        <f>'Expenditures 2002-03'!C175/'Expenditures 2002-03 per pupil'!C175</f>
        <v>7062.4513868010781</v>
      </c>
      <c r="E175" s="7">
        <f>'Expenditures 2002-03'!D175/'Expenditures 2002-03 per pupil'!C175</f>
        <v>6690.7083503594367</v>
      </c>
      <c r="F175" s="7">
        <f>'Expenditures 2002-03'!E175/'Expenditures 2002-03 per pupil'!C175</f>
        <v>3999.0387331327897</v>
      </c>
      <c r="G175" s="7">
        <f>'Expenditures 2002-03'!F175/'Expenditures 2002-03 per pupil'!C175</f>
        <v>247.91836335705716</v>
      </c>
      <c r="H175" s="7">
        <f>'Expenditures 2002-03'!G175/'Expenditures 2002-03 per pupil'!C175</f>
        <v>331.59927549781105</v>
      </c>
      <c r="I175" s="7">
        <f>'Expenditures 2002-03'!H175/'Expenditures 2002-03 per pupil'!C175</f>
        <v>313.8354030824874</v>
      </c>
      <c r="J175" s="7">
        <f>'Expenditures 2002-03'!I175/'Expenditures 2002-03 per pupil'!C175</f>
        <v>258.87844810585415</v>
      </c>
      <c r="K175" s="7">
        <f>'Expenditures 2002-03'!J175/'Expenditures 2002-03 per pupil'!C175</f>
        <v>113.41093448165527</v>
      </c>
      <c r="L175" s="7">
        <f>'Expenditures 2002-03'!K175/'Expenditures 2002-03 per pupil'!C175</f>
        <v>499.55186061459921</v>
      </c>
      <c r="M175" s="7">
        <f>'Expenditures 2002-03'!L175/'Expenditures 2002-03 per pupil'!C175</f>
        <v>216.24898482739647</v>
      </c>
      <c r="N175" s="7">
        <f>'Expenditures 2002-03'!M175/'Expenditures 2002-03 per pupil'!C175</f>
        <v>83.426614600412705</v>
      </c>
      <c r="O175" s="7">
        <f>'Expenditures 2002-03'!N175/'Expenditures 2002-03 per pupil'!C175</f>
        <v>0</v>
      </c>
      <c r="P175" s="7">
        <f>'Expenditures 2002-03'!O175/'Expenditures 2002-03 per pupil'!C175</f>
        <v>517.84478785236922</v>
      </c>
      <c r="Q175" s="7">
        <f>'Expenditures 2002-03'!P175/'Expenditures 2002-03 per pupil'!C175</f>
        <v>108.95494480700495</v>
      </c>
      <c r="R175" s="7">
        <f>'Expenditures 2002-03'!Q175/'Expenditures 2002-03 per pupil'!C175</f>
        <v>0</v>
      </c>
      <c r="S175" s="7">
        <f>'Expenditures 2002-03'!R175/'Expenditures 2002-03 per pupil'!C175</f>
        <v>0</v>
      </c>
      <c r="T175" s="7">
        <f>'Expenditures 2002-03'!S175/'Expenditures 2002-03 per pupil'!C175</f>
        <v>0</v>
      </c>
      <c r="U175" s="7">
        <f>'Expenditures 2002-03'!T175/'Expenditures 2002-03 per pupil'!C175</f>
        <v>0</v>
      </c>
      <c r="V175" s="7">
        <f>'Expenditures 2002-03'!U175/'Expenditures 2002-03 per pupil'!C175</f>
        <v>0</v>
      </c>
      <c r="W175" s="7">
        <f>'Expenditures 2002-03'!V175/'Expenditures 2002-03 per pupil'!C175</f>
        <v>0</v>
      </c>
      <c r="X175" s="7">
        <f>'Expenditures 2002-03'!W175/'Expenditures 2002-03 per pupil'!C175</f>
        <v>0</v>
      </c>
      <c r="Y175" s="7">
        <f>'Expenditures 2002-03'!X175/'Expenditures 2002-03 per pupil'!C175</f>
        <v>0</v>
      </c>
      <c r="Z175" s="7">
        <f>'Expenditures 2002-03'!Y175/'Expenditures 2002-03 per pupil'!C175</f>
        <v>371.74303644164166</v>
      </c>
      <c r="AA175" s="7">
        <f>'Expenditures 2002-03'!Z175/'Expenditures 2002-03 per pupil'!C175</f>
        <v>9.2033317552810274</v>
      </c>
    </row>
    <row r="176" spans="1:27" x14ac:dyDescent="0.25">
      <c r="A176" s="20" t="s">
        <v>359</v>
      </c>
      <c r="B176" s="21" t="s">
        <v>564</v>
      </c>
      <c r="C176" s="29">
        <v>721.79100000000005</v>
      </c>
      <c r="D176" s="7">
        <f>'Expenditures 2002-03'!C176/'Expenditures 2002-03 per pupil'!C176</f>
        <v>7750.6682128206076</v>
      </c>
      <c r="E176" s="7">
        <f>'Expenditures 2002-03'!D176/'Expenditures 2002-03 per pupil'!C176</f>
        <v>7355.7740675624927</v>
      </c>
      <c r="F176" s="7">
        <f>'Expenditures 2002-03'!E176/'Expenditures 2002-03 per pupil'!C176</f>
        <v>4443.4656292472473</v>
      </c>
      <c r="G176" s="7">
        <f>'Expenditures 2002-03'!F176/'Expenditures 2002-03 per pupil'!C176</f>
        <v>448.83523069697458</v>
      </c>
      <c r="H176" s="7">
        <f>'Expenditures 2002-03'!G176/'Expenditures 2002-03 per pupil'!C176</f>
        <v>203.081806229227</v>
      </c>
      <c r="I176" s="7">
        <f>'Expenditures 2002-03'!H176/'Expenditures 2002-03 per pupil'!C176</f>
        <v>604.56888489881419</v>
      </c>
      <c r="J176" s="7">
        <f>'Expenditures 2002-03'!I176/'Expenditures 2002-03 per pupil'!C176</f>
        <v>328.30716924982437</v>
      </c>
      <c r="K176" s="7">
        <f>'Expenditures 2002-03'!J176/'Expenditures 2002-03 per pupil'!C176</f>
        <v>10.611368110713487</v>
      </c>
      <c r="L176" s="7">
        <f>'Expenditures 2002-03'!K176/'Expenditures 2002-03 per pupil'!C176</f>
        <v>458.1822023272664</v>
      </c>
      <c r="M176" s="7">
        <f>'Expenditures 2002-03'!L176/'Expenditures 2002-03 per pupil'!C176</f>
        <v>258.84890501544072</v>
      </c>
      <c r="N176" s="7">
        <f>'Expenditures 2002-03'!M176/'Expenditures 2002-03 per pupil'!C176</f>
        <v>95.762055775148198</v>
      </c>
      <c r="O176" s="7">
        <f>'Expenditures 2002-03'!N176/'Expenditures 2002-03 per pupil'!C176</f>
        <v>0</v>
      </c>
      <c r="P176" s="7">
        <f>'Expenditures 2002-03'!O176/'Expenditures 2002-03 per pupil'!C176</f>
        <v>442.43091144112356</v>
      </c>
      <c r="Q176" s="7">
        <f>'Expenditures 2002-03'!P176/'Expenditures 2002-03 per pupil'!C176</f>
        <v>61.679904570713681</v>
      </c>
      <c r="R176" s="7">
        <f>'Expenditures 2002-03'!Q176/'Expenditures 2002-03 per pupil'!C176</f>
        <v>0</v>
      </c>
      <c r="S176" s="7">
        <f>'Expenditures 2002-03'!R176/'Expenditures 2002-03 per pupil'!C176</f>
        <v>0</v>
      </c>
      <c r="T176" s="7">
        <f>'Expenditures 2002-03'!S176/'Expenditures 2002-03 per pupil'!C176</f>
        <v>0</v>
      </c>
      <c r="U176" s="7">
        <f>'Expenditures 2002-03'!T176/'Expenditures 2002-03 per pupil'!C176</f>
        <v>0</v>
      </c>
      <c r="V176" s="7">
        <f>'Expenditures 2002-03'!U176/'Expenditures 2002-03 per pupil'!C176</f>
        <v>0</v>
      </c>
      <c r="W176" s="7">
        <f>'Expenditures 2002-03'!V176/'Expenditures 2002-03 per pupil'!C176</f>
        <v>1.6625311205044118</v>
      </c>
      <c r="X176" s="7">
        <f>'Expenditures 2002-03'!W176/'Expenditures 2002-03 per pupil'!C176</f>
        <v>0</v>
      </c>
      <c r="Y176" s="7">
        <f>'Expenditures 2002-03'!X176/'Expenditures 2002-03 per pupil'!C176</f>
        <v>0</v>
      </c>
      <c r="Z176" s="7">
        <f>'Expenditures 2002-03'!Y176/'Expenditures 2002-03 per pupil'!C176</f>
        <v>393.23161413761039</v>
      </c>
      <c r="AA176" s="7">
        <f>'Expenditures 2002-03'!Z176/'Expenditures 2002-03 per pupil'!C176</f>
        <v>34.375297004257462</v>
      </c>
    </row>
    <row r="177" spans="1:27" x14ac:dyDescent="0.25">
      <c r="A177" s="20" t="s">
        <v>361</v>
      </c>
      <c r="B177" s="21" t="s">
        <v>565</v>
      </c>
      <c r="C177" s="29">
        <v>1173.0575999999999</v>
      </c>
      <c r="D177" s="7">
        <f>'Expenditures 2002-03'!C177/'Expenditures 2002-03 per pupil'!C177</f>
        <v>8340.1146883153906</v>
      </c>
      <c r="E177" s="7">
        <f>'Expenditures 2002-03'!D177/'Expenditures 2002-03 per pupil'!C177</f>
        <v>7704.3154658390185</v>
      </c>
      <c r="F177" s="7">
        <f>'Expenditures 2002-03'!E177/'Expenditures 2002-03 per pupil'!C177</f>
        <v>4520.6186550430266</v>
      </c>
      <c r="G177" s="7">
        <f>'Expenditures 2002-03'!F177/'Expenditures 2002-03 per pupil'!C177</f>
        <v>242.53018777594556</v>
      </c>
      <c r="H177" s="7">
        <f>'Expenditures 2002-03'!G177/'Expenditures 2002-03 per pupil'!C177</f>
        <v>66.804852549440042</v>
      </c>
      <c r="I177" s="7">
        <f>'Expenditures 2002-03'!H177/'Expenditures 2002-03 per pupil'!C177</f>
        <v>581.40301038925975</v>
      </c>
      <c r="J177" s="7">
        <f>'Expenditures 2002-03'!I177/'Expenditures 2002-03 per pupil'!C177</f>
        <v>377.94023072694813</v>
      </c>
      <c r="K177" s="7">
        <f>'Expenditures 2002-03'!J177/'Expenditures 2002-03 per pupil'!C177</f>
        <v>77.908672174324607</v>
      </c>
      <c r="L177" s="7">
        <f>'Expenditures 2002-03'!K177/'Expenditures 2002-03 per pupil'!C177</f>
        <v>526.58000766543785</v>
      </c>
      <c r="M177" s="7">
        <f>'Expenditures 2002-03'!L177/'Expenditures 2002-03 per pupil'!C177</f>
        <v>610.33172625112365</v>
      </c>
      <c r="N177" s="7">
        <f>'Expenditures 2002-03'!M177/'Expenditures 2002-03 per pupil'!C177</f>
        <v>10.150464904707153</v>
      </c>
      <c r="O177" s="7">
        <f>'Expenditures 2002-03'!N177/'Expenditures 2002-03 per pupil'!C177</f>
        <v>0</v>
      </c>
      <c r="P177" s="7">
        <f>'Expenditures 2002-03'!O177/'Expenditures 2002-03 per pupil'!C177</f>
        <v>522.71400824648344</v>
      </c>
      <c r="Q177" s="7">
        <f>'Expenditures 2002-03'!P177/'Expenditures 2002-03 per pupil'!C177</f>
        <v>167.33365011232189</v>
      </c>
      <c r="R177" s="7">
        <f>'Expenditures 2002-03'!Q177/'Expenditures 2002-03 per pupil'!C177</f>
        <v>0</v>
      </c>
      <c r="S177" s="7">
        <f>'Expenditures 2002-03'!R177/'Expenditures 2002-03 per pupil'!C177</f>
        <v>255.74191753243832</v>
      </c>
      <c r="T177" s="7">
        <f>'Expenditures 2002-03'!S177/'Expenditures 2002-03 per pupil'!C177</f>
        <v>0</v>
      </c>
      <c r="U177" s="7">
        <f>'Expenditures 2002-03'!T177/'Expenditures 2002-03 per pupil'!C177</f>
        <v>0</v>
      </c>
      <c r="V177" s="7">
        <f>'Expenditures 2002-03'!U177/'Expenditures 2002-03 per pupil'!C177</f>
        <v>0</v>
      </c>
      <c r="W177" s="7">
        <f>'Expenditures 2002-03'!V177/'Expenditures 2002-03 per pupil'!C177</f>
        <v>0</v>
      </c>
      <c r="X177" s="7">
        <f>'Expenditures 2002-03'!W177/'Expenditures 2002-03 per pupil'!C177</f>
        <v>0</v>
      </c>
      <c r="Y177" s="7">
        <f>'Expenditures 2002-03'!X177/'Expenditures 2002-03 per pupil'!C177</f>
        <v>0</v>
      </c>
      <c r="Z177" s="7">
        <f>'Expenditures 2002-03'!Y177/'Expenditures 2002-03 per pupil'!C177</f>
        <v>380.05730494393458</v>
      </c>
      <c r="AA177" s="7">
        <f>'Expenditures 2002-03'!Z177/'Expenditures 2002-03 per pupil'!C177</f>
        <v>233.81975446048003</v>
      </c>
    </row>
    <row r="178" spans="1:27" s="25" customFormat="1" x14ac:dyDescent="0.25">
      <c r="A178" s="22" t="s">
        <v>363</v>
      </c>
      <c r="B178" s="23" t="s">
        <v>566</v>
      </c>
      <c r="C178" s="30">
        <v>3433.3190999999997</v>
      </c>
      <c r="D178" s="24">
        <f>'Expenditures 2002-03'!C178/'Expenditures 2002-03 per pupil'!C178</f>
        <v>6329.9391920780099</v>
      </c>
      <c r="E178" s="24">
        <f>'Expenditures 2002-03'!D178/'Expenditures 2002-03 per pupil'!C178</f>
        <v>5981.6867473809825</v>
      </c>
      <c r="F178" s="24">
        <f>'Expenditures 2002-03'!E178/'Expenditures 2002-03 per pupil'!C178</f>
        <v>3802.3173727137687</v>
      </c>
      <c r="G178" s="24">
        <f>'Expenditures 2002-03'!F178/'Expenditures 2002-03 per pupil'!C178</f>
        <v>172.62663991820628</v>
      </c>
      <c r="H178" s="24">
        <f>'Expenditures 2002-03'!G178/'Expenditures 2002-03 per pupil'!C178</f>
        <v>199.18007621254898</v>
      </c>
      <c r="I178" s="24">
        <f>'Expenditures 2002-03'!H178/'Expenditures 2002-03 per pupil'!C178</f>
        <v>178.53009934322739</v>
      </c>
      <c r="J178" s="24">
        <f>'Expenditures 2002-03'!I178/'Expenditures 2002-03 per pupil'!C178</f>
        <v>263.24739229744188</v>
      </c>
      <c r="K178" s="24">
        <f>'Expenditures 2002-03'!J178/'Expenditures 2002-03 per pupil'!C178</f>
        <v>67.872770695855223</v>
      </c>
      <c r="L178" s="24">
        <f>'Expenditures 2002-03'!K178/'Expenditures 2002-03 per pupil'!C178</f>
        <v>496.32709642398231</v>
      </c>
      <c r="M178" s="24">
        <f>'Expenditures 2002-03'!L178/'Expenditures 2002-03 per pupil'!C178</f>
        <v>317.41298675092571</v>
      </c>
      <c r="N178" s="24">
        <f>'Expenditures 2002-03'!M178/'Expenditures 2002-03 per pupil'!C178</f>
        <v>46.50829863149044</v>
      </c>
      <c r="O178" s="24">
        <f>'Expenditures 2002-03'!N178/'Expenditures 2002-03 per pupil'!C178</f>
        <v>0</v>
      </c>
      <c r="P178" s="24">
        <f>'Expenditures 2002-03'!O178/'Expenditures 2002-03 per pupil'!C178</f>
        <v>397.80393846875467</v>
      </c>
      <c r="Q178" s="24">
        <f>'Expenditures 2002-03'!P178/'Expenditures 2002-03 per pupil'!C178</f>
        <v>39.860075924780773</v>
      </c>
      <c r="R178" s="24">
        <f>'Expenditures 2002-03'!Q178/'Expenditures 2002-03 per pupil'!C178</f>
        <v>0</v>
      </c>
      <c r="S178" s="24">
        <f>'Expenditures 2002-03'!R178/'Expenditures 2002-03 per pupil'!C178</f>
        <v>0</v>
      </c>
      <c r="T178" s="24">
        <f>'Expenditures 2002-03'!S178/'Expenditures 2002-03 per pupil'!C178</f>
        <v>0</v>
      </c>
      <c r="U178" s="24">
        <f>'Expenditures 2002-03'!T178/'Expenditures 2002-03 per pupil'!C178</f>
        <v>0</v>
      </c>
      <c r="V178" s="24">
        <f>'Expenditures 2002-03'!U178/'Expenditures 2002-03 per pupil'!C178</f>
        <v>0</v>
      </c>
      <c r="W178" s="24">
        <f>'Expenditures 2002-03'!V178/'Expenditures 2002-03 per pupil'!C178</f>
        <v>0</v>
      </c>
      <c r="X178" s="24">
        <f>'Expenditures 2002-03'!W178/'Expenditures 2002-03 per pupil'!C178</f>
        <v>0</v>
      </c>
      <c r="Y178" s="24">
        <f>'Expenditures 2002-03'!X178/'Expenditures 2002-03 per pupil'!C178</f>
        <v>0</v>
      </c>
      <c r="Z178" s="24">
        <f>'Expenditures 2002-03'!Y178/'Expenditures 2002-03 per pupil'!C178</f>
        <v>348.25244469702807</v>
      </c>
      <c r="AA178" s="24">
        <f>'Expenditures 2002-03'!Z178/'Expenditures 2002-03 per pupil'!C178</f>
        <v>639.60491467280167</v>
      </c>
    </row>
    <row r="179" spans="1:27" x14ac:dyDescent="0.25">
      <c r="B179" s="5" t="s">
        <v>567</v>
      </c>
      <c r="C179" s="29">
        <v>569395.61960000021</v>
      </c>
      <c r="D179" s="7">
        <f>'Expenditures 2002-03'!C179/'Expenditures 2002-03 per pupil'!C179</f>
        <v>7430.1641691273735</v>
      </c>
      <c r="E179" s="7">
        <f>'Expenditures 2002-03'!D179/'Expenditures 2002-03 per pupil'!C179</f>
        <v>7020.8533715421663</v>
      </c>
      <c r="F179" s="7">
        <f>'Expenditures 2002-03'!E179/'Expenditures 2002-03 per pupil'!C179</f>
        <v>4059.7238266495438</v>
      </c>
      <c r="G179" s="7">
        <f>'Expenditures 2002-03'!F179/'Expenditures 2002-03 per pupil'!C179</f>
        <v>263.36004617552896</v>
      </c>
      <c r="H179" s="7">
        <f>'Expenditures 2002-03'!G179/'Expenditures 2002-03 per pupil'!C179</f>
        <v>336.38224385103774</v>
      </c>
      <c r="I179" s="7">
        <f>'Expenditures 2002-03'!H179/'Expenditures 2002-03 per pupil'!C179</f>
        <v>220.42055799124023</v>
      </c>
      <c r="J179" s="7">
        <f>'Expenditures 2002-03'!I179/'Expenditures 2002-03 per pupil'!C179</f>
        <v>376.35593066301095</v>
      </c>
      <c r="K179" s="7">
        <f>'Expenditures 2002-03'!J179/'Expenditures 2002-03 per pupil'!C179</f>
        <v>90.055449558993999</v>
      </c>
      <c r="L179" s="7">
        <f>'Expenditures 2002-03'!K179/'Expenditures 2002-03 per pupil'!C179</f>
        <v>636.9090714199092</v>
      </c>
      <c r="M179" s="7">
        <f>'Expenditures 2002-03'!L179/'Expenditures 2002-03 per pupil'!C179</f>
        <v>397.9560126738985</v>
      </c>
      <c r="N179" s="7">
        <f>'Expenditures 2002-03'!M179/'Expenditures 2002-03 per pupil'!C179</f>
        <v>121.76322457258334</v>
      </c>
      <c r="O179" s="7">
        <f>'Expenditures 2002-03'!N179/'Expenditures 2002-03 per pupil'!C179</f>
        <v>5.8383677105478017E-2</v>
      </c>
      <c r="P179" s="7">
        <f>'Expenditures 2002-03'!O179/'Expenditures 2002-03 per pupil'!C179</f>
        <v>422.40167546241486</v>
      </c>
      <c r="Q179" s="7">
        <f>'Expenditures 2002-03'!P179/'Expenditures 2002-03 per pupil'!C179</f>
        <v>95.36880585443825</v>
      </c>
      <c r="R179" s="7">
        <f>'Expenditures 2002-03'!Q179/'Expenditures 2002-03 per pupil'!C179</f>
        <v>9.8143782769627722E-2</v>
      </c>
      <c r="S179" s="7">
        <f>'Expenditures 2002-03'!R179/'Expenditures 2002-03 per pupil'!C179</f>
        <v>5.1808535023018623</v>
      </c>
      <c r="T179" s="7">
        <f>'Expenditures 2002-03'!S179/'Expenditures 2002-03 per pupil'!C179</f>
        <v>5.9088298788872491</v>
      </c>
      <c r="U179" s="7">
        <f>'Expenditures 2002-03'!T179/'Expenditures 2002-03 per pupil'!C179</f>
        <v>1.3693770959245357</v>
      </c>
      <c r="V179" s="7">
        <f>'Expenditures 2002-03'!U179/'Expenditures 2002-03 per pupil'!C179</f>
        <v>2.8212296770538758</v>
      </c>
      <c r="W179" s="7">
        <f>'Expenditures 2002-03'!V179/'Expenditures 2002-03 per pupil'!C179</f>
        <v>7.9382310548424853</v>
      </c>
      <c r="X179" s="7">
        <f>'Expenditures 2002-03'!W179/'Expenditures 2002-03 per pupil'!C179</f>
        <v>28.245178126410703</v>
      </c>
      <c r="Y179" s="7">
        <f>'Expenditures 2002-03'!X179/'Expenditures 2002-03 per pupil'!C179</f>
        <v>2.1239854301120083E-2</v>
      </c>
      <c r="Z179" s="7">
        <f>'Expenditures 2002-03'!Y179/'Expenditures 2002-03 per pupil'!C179</f>
        <v>357.82585584892689</v>
      </c>
      <c r="AA179" s="7">
        <f>'Expenditures 2002-03'!Z179/'Expenditures 2002-03 per pupil'!C179</f>
        <v>194.415910799887</v>
      </c>
    </row>
    <row r="180" spans="1:27" x14ac:dyDescent="0.25">
      <c r="C180" s="31"/>
    </row>
    <row r="181" spans="1:27" x14ac:dyDescent="0.25">
      <c r="A181" s="8" t="s">
        <v>568</v>
      </c>
      <c r="B181" s="8"/>
      <c r="C181" s="31"/>
    </row>
    <row r="182" spans="1:27" x14ac:dyDescent="0.25">
      <c r="A182" s="8" t="s">
        <v>569</v>
      </c>
      <c r="B182" s="8"/>
      <c r="C182" s="31"/>
    </row>
    <row r="183" spans="1:27" x14ac:dyDescent="0.25">
      <c r="A183" s="8" t="s">
        <v>570</v>
      </c>
      <c r="B183" s="26">
        <v>39049</v>
      </c>
      <c r="C183" s="31"/>
    </row>
    <row r="184" spans="1:27" x14ac:dyDescent="0.25">
      <c r="A184" s="8" t="s">
        <v>571</v>
      </c>
      <c r="B184" s="8"/>
      <c r="C184" s="31"/>
    </row>
    <row r="185" spans="1:27" x14ac:dyDescent="0.25">
      <c r="A185" s="8" t="s">
        <v>572</v>
      </c>
      <c r="B185" s="8"/>
      <c r="C185" s="31"/>
    </row>
    <row r="186" spans="1:27" x14ac:dyDescent="0.25">
      <c r="C186" s="31"/>
    </row>
    <row r="187" spans="1:27" x14ac:dyDescent="0.25">
      <c r="C187" s="31"/>
    </row>
    <row r="188" spans="1:27" x14ac:dyDescent="0.25">
      <c r="C188" s="31"/>
    </row>
    <row r="189" spans="1:27" x14ac:dyDescent="0.25">
      <c r="C189" s="31"/>
    </row>
    <row r="190" spans="1:27" x14ac:dyDescent="0.25">
      <c r="C190" s="31"/>
    </row>
    <row r="191" spans="1:27" x14ac:dyDescent="0.25">
      <c r="C191" s="31"/>
    </row>
    <row r="192" spans="1:27" x14ac:dyDescent="0.25">
      <c r="C192" s="31"/>
    </row>
    <row r="193" spans="3:3" x14ac:dyDescent="0.25">
      <c r="C193" s="31"/>
    </row>
    <row r="194" spans="3:3" x14ac:dyDescent="0.25">
      <c r="C194" s="31"/>
    </row>
    <row r="195" spans="3:3" x14ac:dyDescent="0.25">
      <c r="C195" s="31"/>
    </row>
    <row r="196" spans="3:3" x14ac:dyDescent="0.25">
      <c r="C196" s="31"/>
    </row>
    <row r="197" spans="3:3" x14ac:dyDescent="0.25">
      <c r="C197" s="31"/>
    </row>
    <row r="198" spans="3:3" x14ac:dyDescent="0.25">
      <c r="C198" s="31"/>
    </row>
    <row r="199" spans="3:3" x14ac:dyDescent="0.25">
      <c r="C199" s="31"/>
    </row>
    <row r="200" spans="3:3" x14ac:dyDescent="0.25">
      <c r="C200" s="31"/>
    </row>
    <row r="201" spans="3:3" x14ac:dyDescent="0.25">
      <c r="C201" s="31"/>
    </row>
    <row r="202" spans="3:3" x14ac:dyDescent="0.25">
      <c r="C202" s="31"/>
    </row>
    <row r="203" spans="3:3" x14ac:dyDescent="0.25">
      <c r="C203" s="31"/>
    </row>
    <row r="204" spans="3:3" x14ac:dyDescent="0.25">
      <c r="C204" s="31"/>
    </row>
    <row r="205" spans="3:3" x14ac:dyDescent="0.25">
      <c r="C205" s="31"/>
    </row>
    <row r="206" spans="3:3" x14ac:dyDescent="0.25">
      <c r="C206" s="31"/>
    </row>
    <row r="207" spans="3:3" x14ac:dyDescent="0.25">
      <c r="C207" s="31"/>
    </row>
    <row r="208" spans="3:3" x14ac:dyDescent="0.25">
      <c r="C208" s="31"/>
    </row>
    <row r="209" spans="3:3" x14ac:dyDescent="0.25">
      <c r="C209" s="31"/>
    </row>
    <row r="210" spans="3:3" x14ac:dyDescent="0.25">
      <c r="C210" s="31"/>
    </row>
    <row r="211" spans="3:3" x14ac:dyDescent="0.25">
      <c r="C211" s="31"/>
    </row>
    <row r="212" spans="3:3" x14ac:dyDescent="0.25">
      <c r="C212" s="31"/>
    </row>
    <row r="213" spans="3:3" x14ac:dyDescent="0.25">
      <c r="C213" s="31"/>
    </row>
    <row r="214" spans="3:3" x14ac:dyDescent="0.25">
      <c r="C214" s="31"/>
    </row>
    <row r="215" spans="3:3" x14ac:dyDescent="0.25">
      <c r="C215" s="31"/>
    </row>
    <row r="216" spans="3:3" x14ac:dyDescent="0.25">
      <c r="C216" s="31"/>
    </row>
    <row r="217" spans="3:3" x14ac:dyDescent="0.25">
      <c r="C217" s="31"/>
    </row>
    <row r="218" spans="3:3" x14ac:dyDescent="0.25">
      <c r="C218" s="31"/>
    </row>
    <row r="219" spans="3:3" x14ac:dyDescent="0.25">
      <c r="C219" s="31"/>
    </row>
    <row r="220" spans="3:3" x14ac:dyDescent="0.25">
      <c r="C220" s="31"/>
    </row>
    <row r="221" spans="3:3" x14ac:dyDescent="0.25">
      <c r="C221" s="31"/>
    </row>
    <row r="222" spans="3:3" x14ac:dyDescent="0.25">
      <c r="C222" s="31"/>
    </row>
    <row r="223" spans="3:3" x14ac:dyDescent="0.25">
      <c r="C223" s="31"/>
    </row>
    <row r="224" spans="3:3" x14ac:dyDescent="0.25">
      <c r="C224" s="31"/>
    </row>
    <row r="225" spans="3:3" x14ac:dyDescent="0.25">
      <c r="C225" s="31"/>
    </row>
    <row r="226" spans="3:3" x14ac:dyDescent="0.25">
      <c r="C226" s="31"/>
    </row>
    <row r="227" spans="3:3" x14ac:dyDescent="0.25">
      <c r="C227" s="31"/>
    </row>
    <row r="228" spans="3:3" x14ac:dyDescent="0.25">
      <c r="C228" s="31"/>
    </row>
    <row r="229" spans="3:3" x14ac:dyDescent="0.25">
      <c r="C229" s="31"/>
    </row>
    <row r="230" spans="3:3" x14ac:dyDescent="0.25">
      <c r="C230" s="31"/>
    </row>
    <row r="231" spans="3:3" x14ac:dyDescent="0.25">
      <c r="C231" s="31"/>
    </row>
    <row r="232" spans="3:3" x14ac:dyDescent="0.25">
      <c r="C232" s="31"/>
    </row>
    <row r="233" spans="3:3" x14ac:dyDescent="0.25">
      <c r="C233" s="31"/>
    </row>
    <row r="234" spans="3:3" x14ac:dyDescent="0.25">
      <c r="C234" s="31"/>
    </row>
    <row r="235" spans="3:3" x14ac:dyDescent="0.25">
      <c r="C235" s="31"/>
    </row>
    <row r="236" spans="3:3" x14ac:dyDescent="0.25">
      <c r="C236" s="31"/>
    </row>
    <row r="237" spans="3:3" x14ac:dyDescent="0.25">
      <c r="C237" s="31"/>
    </row>
    <row r="238" spans="3:3" x14ac:dyDescent="0.25">
      <c r="C238" s="31"/>
    </row>
    <row r="239" spans="3:3" x14ac:dyDescent="0.25">
      <c r="C239" s="31"/>
    </row>
    <row r="240" spans="3:3" x14ac:dyDescent="0.25">
      <c r="C240" s="31"/>
    </row>
    <row r="241" spans="3:3" x14ac:dyDescent="0.25">
      <c r="C241" s="31"/>
    </row>
    <row r="242" spans="3:3" x14ac:dyDescent="0.25">
      <c r="C242" s="31"/>
    </row>
    <row r="243" spans="3:3" x14ac:dyDescent="0.25">
      <c r="C243" s="31"/>
    </row>
    <row r="244" spans="3:3" x14ac:dyDescent="0.25">
      <c r="C244" s="31"/>
    </row>
    <row r="245" spans="3:3" x14ac:dyDescent="0.25">
      <c r="C245" s="31"/>
    </row>
    <row r="246" spans="3:3" x14ac:dyDescent="0.25">
      <c r="C246" s="31"/>
    </row>
    <row r="247" spans="3:3" x14ac:dyDescent="0.25">
      <c r="C247" s="31"/>
    </row>
    <row r="248" spans="3:3" x14ac:dyDescent="0.25">
      <c r="C248" s="31"/>
    </row>
    <row r="249" spans="3:3" x14ac:dyDescent="0.25">
      <c r="C249" s="31"/>
    </row>
    <row r="250" spans="3:3" x14ac:dyDescent="0.25">
      <c r="C250" s="31"/>
    </row>
    <row r="251" spans="3:3" x14ac:dyDescent="0.25">
      <c r="C251" s="31"/>
    </row>
    <row r="252" spans="3:3" x14ac:dyDescent="0.25">
      <c r="C252" s="31"/>
    </row>
    <row r="253" spans="3:3" x14ac:dyDescent="0.25">
      <c r="C253" s="31"/>
    </row>
    <row r="254" spans="3:3" x14ac:dyDescent="0.25">
      <c r="C254" s="31"/>
    </row>
    <row r="255" spans="3:3" x14ac:dyDescent="0.25">
      <c r="C255" s="31"/>
    </row>
    <row r="256" spans="3:3" x14ac:dyDescent="0.25">
      <c r="C256" s="31"/>
    </row>
    <row r="257" spans="3:3" x14ac:dyDescent="0.25">
      <c r="C257" s="31"/>
    </row>
    <row r="258" spans="3:3" x14ac:dyDescent="0.25">
      <c r="C258" s="31"/>
    </row>
    <row r="259" spans="3:3" x14ac:dyDescent="0.25">
      <c r="C259" s="31"/>
    </row>
    <row r="260" spans="3:3" x14ac:dyDescent="0.25">
      <c r="C260" s="31"/>
    </row>
    <row r="261" spans="3:3" x14ac:dyDescent="0.25">
      <c r="C261" s="31"/>
    </row>
    <row r="262" spans="3:3" x14ac:dyDescent="0.25">
      <c r="C262" s="31"/>
    </row>
    <row r="263" spans="3:3" x14ac:dyDescent="0.25">
      <c r="C263" s="31"/>
    </row>
    <row r="264" spans="3:3" x14ac:dyDescent="0.25">
      <c r="C264" s="31"/>
    </row>
    <row r="265" spans="3:3" x14ac:dyDescent="0.25">
      <c r="C265" s="31"/>
    </row>
    <row r="266" spans="3:3" x14ac:dyDescent="0.25">
      <c r="C266" s="31"/>
    </row>
    <row r="267" spans="3:3" x14ac:dyDescent="0.25">
      <c r="C267" s="31"/>
    </row>
    <row r="268" spans="3:3" x14ac:dyDescent="0.25">
      <c r="C268" s="31"/>
    </row>
    <row r="269" spans="3:3" x14ac:dyDescent="0.25">
      <c r="C269" s="31"/>
    </row>
    <row r="270" spans="3:3" x14ac:dyDescent="0.25">
      <c r="C270" s="32"/>
    </row>
    <row r="271" spans="3:3" x14ac:dyDescent="0.25">
      <c r="C271" s="32"/>
    </row>
    <row r="272" spans="3:3" x14ac:dyDescent="0.25">
      <c r="C272" s="32"/>
    </row>
    <row r="273" spans="3:3" x14ac:dyDescent="0.25">
      <c r="C273" s="32"/>
    </row>
    <row r="274" spans="3:3" x14ac:dyDescent="0.25">
      <c r="C274" s="32"/>
    </row>
    <row r="275" spans="3:3" x14ac:dyDescent="0.25">
      <c r="C275" s="32"/>
    </row>
    <row r="276" spans="3:3" x14ac:dyDescent="0.25">
      <c r="C276" s="32"/>
    </row>
    <row r="277" spans="3:3" x14ac:dyDescent="0.25">
      <c r="C277" s="32"/>
    </row>
    <row r="278" spans="3:3" x14ac:dyDescent="0.25">
      <c r="C278" s="32"/>
    </row>
    <row r="279" spans="3:3" x14ac:dyDescent="0.25">
      <c r="C279" s="32"/>
    </row>
    <row r="280" spans="3:3" x14ac:dyDescent="0.25">
      <c r="C280" s="32"/>
    </row>
    <row r="281" spans="3:3" x14ac:dyDescent="0.25">
      <c r="C281" s="32"/>
    </row>
    <row r="282" spans="3:3" x14ac:dyDescent="0.25">
      <c r="C282" s="32"/>
    </row>
    <row r="283" spans="3:3" x14ac:dyDescent="0.25">
      <c r="C283" s="32"/>
    </row>
    <row r="284" spans="3:3" x14ac:dyDescent="0.25">
      <c r="C284" s="32"/>
    </row>
    <row r="285" spans="3:3" x14ac:dyDescent="0.25">
      <c r="C285" s="32"/>
    </row>
    <row r="286" spans="3:3" x14ac:dyDescent="0.25">
      <c r="C286" s="32"/>
    </row>
    <row r="287" spans="3:3" x14ac:dyDescent="0.25">
      <c r="C287" s="32"/>
    </row>
    <row r="288" spans="3:3" x14ac:dyDescent="0.25">
      <c r="C288" s="32"/>
    </row>
    <row r="289" spans="3:3" x14ac:dyDescent="0.25">
      <c r="C289" s="32"/>
    </row>
    <row r="290" spans="3:3" x14ac:dyDescent="0.25">
      <c r="C290" s="32"/>
    </row>
    <row r="291" spans="3:3" x14ac:dyDescent="0.25">
      <c r="C291" s="32"/>
    </row>
    <row r="292" spans="3:3" x14ac:dyDescent="0.25">
      <c r="C292" s="32"/>
    </row>
    <row r="293" spans="3:3" x14ac:dyDescent="0.25">
      <c r="C293" s="32"/>
    </row>
    <row r="294" spans="3:3" x14ac:dyDescent="0.25">
      <c r="C294" s="32"/>
    </row>
    <row r="295" spans="3:3" x14ac:dyDescent="0.25">
      <c r="C295" s="32"/>
    </row>
    <row r="296" spans="3:3" x14ac:dyDescent="0.25">
      <c r="C296" s="32"/>
    </row>
    <row r="297" spans="3:3" x14ac:dyDescent="0.25">
      <c r="C297" s="32"/>
    </row>
    <row r="298" spans="3:3" x14ac:dyDescent="0.25">
      <c r="C298" s="32"/>
    </row>
    <row r="299" spans="3:3" x14ac:dyDescent="0.25">
      <c r="C299" s="32"/>
    </row>
    <row r="300" spans="3:3" x14ac:dyDescent="0.25">
      <c r="C300" s="32"/>
    </row>
    <row r="301" spans="3:3" x14ac:dyDescent="0.25">
      <c r="C301" s="32"/>
    </row>
    <row r="302" spans="3:3" x14ac:dyDescent="0.25">
      <c r="C302" s="32"/>
    </row>
    <row r="303" spans="3:3" x14ac:dyDescent="0.25">
      <c r="C303" s="32"/>
    </row>
    <row r="304" spans="3:3" x14ac:dyDescent="0.25">
      <c r="C304" s="32"/>
    </row>
    <row r="305" spans="3:3" x14ac:dyDescent="0.25">
      <c r="C305" s="32"/>
    </row>
    <row r="306" spans="3:3" x14ac:dyDescent="0.25">
      <c r="C306" s="32"/>
    </row>
    <row r="307" spans="3:3" x14ac:dyDescent="0.25">
      <c r="C307" s="32"/>
    </row>
    <row r="308" spans="3:3" x14ac:dyDescent="0.25">
      <c r="C308" s="32"/>
    </row>
    <row r="309" spans="3:3" x14ac:dyDescent="0.25">
      <c r="C309" s="32"/>
    </row>
    <row r="310" spans="3:3" x14ac:dyDescent="0.25">
      <c r="C310" s="32"/>
    </row>
    <row r="311" spans="3:3" x14ac:dyDescent="0.25">
      <c r="C311" s="32"/>
    </row>
    <row r="312" spans="3:3" x14ac:dyDescent="0.25">
      <c r="C312" s="32"/>
    </row>
    <row r="313" spans="3:3" x14ac:dyDescent="0.25">
      <c r="C313" s="32"/>
    </row>
    <row r="314" spans="3:3" x14ac:dyDescent="0.25">
      <c r="C314" s="32"/>
    </row>
    <row r="315" spans="3:3" x14ac:dyDescent="0.25">
      <c r="C315" s="32"/>
    </row>
    <row r="316" spans="3:3" x14ac:dyDescent="0.25">
      <c r="C316" s="32"/>
    </row>
    <row r="317" spans="3:3" x14ac:dyDescent="0.25">
      <c r="C317" s="32"/>
    </row>
    <row r="318" spans="3:3" x14ac:dyDescent="0.25">
      <c r="C318" s="32"/>
    </row>
    <row r="319" spans="3:3" x14ac:dyDescent="0.25">
      <c r="C319" s="32"/>
    </row>
    <row r="320" spans="3:3" x14ac:dyDescent="0.25">
      <c r="C320" s="32"/>
    </row>
    <row r="321" spans="3:3" x14ac:dyDescent="0.25">
      <c r="C321" s="32"/>
    </row>
    <row r="322" spans="3:3" x14ac:dyDescent="0.25">
      <c r="C322" s="32"/>
    </row>
    <row r="323" spans="3:3" x14ac:dyDescent="0.25">
      <c r="C323" s="32"/>
    </row>
    <row r="324" spans="3:3" x14ac:dyDescent="0.25">
      <c r="C324" s="32"/>
    </row>
    <row r="325" spans="3:3" x14ac:dyDescent="0.25">
      <c r="C325" s="32"/>
    </row>
    <row r="326" spans="3:3" x14ac:dyDescent="0.25">
      <c r="C326" s="32"/>
    </row>
    <row r="327" spans="3:3" x14ac:dyDescent="0.25">
      <c r="C327" s="32"/>
    </row>
    <row r="328" spans="3:3" x14ac:dyDescent="0.25">
      <c r="C328" s="32"/>
    </row>
    <row r="329" spans="3:3" x14ac:dyDescent="0.25">
      <c r="C329" s="32"/>
    </row>
    <row r="330" spans="3:3" x14ac:dyDescent="0.25">
      <c r="C330" s="32"/>
    </row>
    <row r="331" spans="3:3" x14ac:dyDescent="0.25">
      <c r="C331" s="32"/>
    </row>
    <row r="332" spans="3:3" x14ac:dyDescent="0.25">
      <c r="C332" s="32"/>
    </row>
    <row r="333" spans="3:3" x14ac:dyDescent="0.25">
      <c r="C333" s="32"/>
    </row>
    <row r="334" spans="3:3" x14ac:dyDescent="0.25">
      <c r="C334" s="32"/>
    </row>
    <row r="335" spans="3:3" x14ac:dyDescent="0.25">
      <c r="C335" s="32"/>
    </row>
    <row r="336" spans="3:3" x14ac:dyDescent="0.25">
      <c r="C336" s="32"/>
    </row>
    <row r="337" spans="3:3" x14ac:dyDescent="0.25">
      <c r="C337" s="32"/>
    </row>
    <row r="338" spans="3:3" x14ac:dyDescent="0.25">
      <c r="C338" s="32"/>
    </row>
    <row r="339" spans="3:3" x14ac:dyDescent="0.25">
      <c r="C339" s="32"/>
    </row>
    <row r="340" spans="3:3" x14ac:dyDescent="0.25">
      <c r="C340" s="32"/>
    </row>
    <row r="341" spans="3:3" x14ac:dyDescent="0.25">
      <c r="C341" s="32"/>
    </row>
    <row r="342" spans="3:3" x14ac:dyDescent="0.25">
      <c r="C342" s="32"/>
    </row>
    <row r="343" spans="3:3" x14ac:dyDescent="0.25">
      <c r="C343" s="32"/>
    </row>
    <row r="344" spans="3:3" x14ac:dyDescent="0.25">
      <c r="C344" s="32"/>
    </row>
    <row r="345" spans="3:3" x14ac:dyDescent="0.25">
      <c r="C345" s="32"/>
    </row>
    <row r="346" spans="3:3" x14ac:dyDescent="0.25">
      <c r="C346" s="32"/>
    </row>
    <row r="347" spans="3:3" x14ac:dyDescent="0.25">
      <c r="C347" s="32"/>
    </row>
    <row r="348" spans="3:3" x14ac:dyDescent="0.25">
      <c r="C348" s="32"/>
    </row>
    <row r="349" spans="3:3" x14ac:dyDescent="0.25">
      <c r="C349" s="32"/>
    </row>
    <row r="350" spans="3:3" x14ac:dyDescent="0.25">
      <c r="C350" s="32"/>
    </row>
    <row r="351" spans="3:3" x14ac:dyDescent="0.25">
      <c r="C351" s="32"/>
    </row>
    <row r="352" spans="3:3" x14ac:dyDescent="0.25">
      <c r="C352" s="32"/>
    </row>
    <row r="353" spans="3:3" x14ac:dyDescent="0.25">
      <c r="C353" s="32"/>
    </row>
    <row r="354" spans="3:3" x14ac:dyDescent="0.25">
      <c r="C354" s="32"/>
    </row>
    <row r="355" spans="3:3" x14ac:dyDescent="0.25">
      <c r="C355" s="32"/>
    </row>
    <row r="356" spans="3:3" x14ac:dyDescent="0.25">
      <c r="C356" s="32"/>
    </row>
    <row r="357" spans="3:3" x14ac:dyDescent="0.25">
      <c r="C357" s="32"/>
    </row>
    <row r="358" spans="3:3" x14ac:dyDescent="0.25">
      <c r="C358" s="32"/>
    </row>
    <row r="359" spans="3:3" x14ac:dyDescent="0.25">
      <c r="C359" s="32"/>
    </row>
    <row r="360" spans="3:3" x14ac:dyDescent="0.25">
      <c r="C360" s="32"/>
    </row>
    <row r="361" spans="3:3" x14ac:dyDescent="0.25">
      <c r="C361" s="32"/>
    </row>
    <row r="362" spans="3:3" x14ac:dyDescent="0.25">
      <c r="C362" s="32"/>
    </row>
    <row r="363" spans="3:3" x14ac:dyDescent="0.25">
      <c r="C363" s="32"/>
    </row>
    <row r="364" spans="3:3" x14ac:dyDescent="0.25">
      <c r="C364" s="32"/>
    </row>
    <row r="365" spans="3:3" x14ac:dyDescent="0.25">
      <c r="C365" s="32"/>
    </row>
    <row r="366" spans="3:3" x14ac:dyDescent="0.25">
      <c r="C366" s="32"/>
    </row>
    <row r="367" spans="3:3" x14ac:dyDescent="0.25">
      <c r="C367" s="32"/>
    </row>
    <row r="368" spans="3:3" x14ac:dyDescent="0.25">
      <c r="C368" s="32"/>
    </row>
    <row r="369" spans="3:3" x14ac:dyDescent="0.25">
      <c r="C369" s="32"/>
    </row>
    <row r="370" spans="3:3" x14ac:dyDescent="0.25">
      <c r="C370" s="32"/>
    </row>
    <row r="371" spans="3:3" x14ac:dyDescent="0.25">
      <c r="C371" s="32"/>
    </row>
    <row r="372" spans="3:3" x14ac:dyDescent="0.25">
      <c r="C372" s="32"/>
    </row>
    <row r="373" spans="3:3" x14ac:dyDescent="0.25">
      <c r="C373" s="32"/>
    </row>
    <row r="374" spans="3:3" x14ac:dyDescent="0.25">
      <c r="C374" s="32"/>
    </row>
    <row r="375" spans="3:3" x14ac:dyDescent="0.25">
      <c r="C375" s="32"/>
    </row>
    <row r="376" spans="3:3" x14ac:dyDescent="0.25">
      <c r="C376" s="32"/>
    </row>
    <row r="377" spans="3:3" x14ac:dyDescent="0.25">
      <c r="C377" s="32"/>
    </row>
    <row r="378" spans="3:3" x14ac:dyDescent="0.25">
      <c r="C378" s="32"/>
    </row>
    <row r="379" spans="3:3" x14ac:dyDescent="0.25">
      <c r="C379" s="32"/>
    </row>
    <row r="380" spans="3:3" x14ac:dyDescent="0.25">
      <c r="C380" s="32"/>
    </row>
    <row r="381" spans="3:3" x14ac:dyDescent="0.25">
      <c r="C381" s="32"/>
    </row>
    <row r="382" spans="3:3" x14ac:dyDescent="0.25">
      <c r="C382" s="32"/>
    </row>
    <row r="383" spans="3:3" x14ac:dyDescent="0.25">
      <c r="C383" s="32"/>
    </row>
    <row r="384" spans="3:3" x14ac:dyDescent="0.25">
      <c r="C384" s="32"/>
    </row>
    <row r="385" spans="3:3" x14ac:dyDescent="0.25">
      <c r="C385" s="32"/>
    </row>
    <row r="386" spans="3:3" x14ac:dyDescent="0.25">
      <c r="C386" s="32"/>
    </row>
    <row r="387" spans="3:3" x14ac:dyDescent="0.25">
      <c r="C387" s="32"/>
    </row>
    <row r="388" spans="3:3" x14ac:dyDescent="0.25">
      <c r="C388" s="32"/>
    </row>
    <row r="389" spans="3:3" x14ac:dyDescent="0.25">
      <c r="C389" s="32"/>
    </row>
    <row r="390" spans="3:3" x14ac:dyDescent="0.25">
      <c r="C390" s="32"/>
    </row>
    <row r="391" spans="3:3" x14ac:dyDescent="0.25">
      <c r="C391" s="32"/>
    </row>
    <row r="392" spans="3:3" x14ac:dyDescent="0.25">
      <c r="C392" s="32"/>
    </row>
    <row r="393" spans="3:3" x14ac:dyDescent="0.25">
      <c r="C393" s="32"/>
    </row>
    <row r="394" spans="3:3" x14ac:dyDescent="0.25">
      <c r="C394" s="32"/>
    </row>
    <row r="395" spans="3:3" x14ac:dyDescent="0.25">
      <c r="C395" s="32"/>
    </row>
    <row r="396" spans="3:3" x14ac:dyDescent="0.25">
      <c r="C396" s="32"/>
    </row>
    <row r="397" spans="3:3" x14ac:dyDescent="0.25">
      <c r="C397" s="32"/>
    </row>
    <row r="398" spans="3:3" x14ac:dyDescent="0.25">
      <c r="C398" s="32"/>
    </row>
    <row r="399" spans="3:3" x14ac:dyDescent="0.25">
      <c r="C399" s="32"/>
    </row>
    <row r="400" spans="3:3" x14ac:dyDescent="0.25">
      <c r="C400" s="32"/>
    </row>
    <row r="401" spans="3:3" x14ac:dyDescent="0.25">
      <c r="C401" s="32"/>
    </row>
    <row r="402" spans="3:3" x14ac:dyDescent="0.25">
      <c r="C402" s="32"/>
    </row>
    <row r="403" spans="3:3" x14ac:dyDescent="0.25">
      <c r="C403" s="32"/>
    </row>
    <row r="404" spans="3:3" x14ac:dyDescent="0.25">
      <c r="C404" s="32"/>
    </row>
    <row r="405" spans="3:3" x14ac:dyDescent="0.25">
      <c r="C405" s="32"/>
    </row>
    <row r="406" spans="3:3" x14ac:dyDescent="0.25">
      <c r="C406" s="32"/>
    </row>
    <row r="407" spans="3:3" x14ac:dyDescent="0.25">
      <c r="C407" s="32"/>
    </row>
    <row r="408" spans="3:3" x14ac:dyDescent="0.25">
      <c r="C408" s="32"/>
    </row>
    <row r="409" spans="3:3" x14ac:dyDescent="0.25">
      <c r="C409" s="32"/>
    </row>
    <row r="410" spans="3:3" x14ac:dyDescent="0.25">
      <c r="C410" s="32"/>
    </row>
    <row r="411" spans="3:3" x14ac:dyDescent="0.25">
      <c r="C411" s="32"/>
    </row>
    <row r="412" spans="3:3" x14ac:dyDescent="0.25">
      <c r="C412" s="32"/>
    </row>
    <row r="413" spans="3:3" x14ac:dyDescent="0.25">
      <c r="C413" s="32"/>
    </row>
    <row r="414" spans="3:3" x14ac:dyDescent="0.25">
      <c r="C414" s="32"/>
    </row>
    <row r="415" spans="3:3" x14ac:dyDescent="0.25">
      <c r="C415" s="32"/>
    </row>
    <row r="416" spans="3:3" x14ac:dyDescent="0.25">
      <c r="C416" s="32"/>
    </row>
    <row r="417" spans="3:3" x14ac:dyDescent="0.25">
      <c r="C417" s="32"/>
    </row>
    <row r="418" spans="3:3" x14ac:dyDescent="0.25">
      <c r="C418" s="32"/>
    </row>
    <row r="419" spans="3:3" x14ac:dyDescent="0.25">
      <c r="C419" s="32"/>
    </row>
    <row r="420" spans="3:3" x14ac:dyDescent="0.25">
      <c r="C420" s="32"/>
    </row>
    <row r="421" spans="3:3" x14ac:dyDescent="0.25">
      <c r="C421" s="32"/>
    </row>
    <row r="422" spans="3:3" x14ac:dyDescent="0.25">
      <c r="C422" s="32"/>
    </row>
    <row r="423" spans="3:3" x14ac:dyDescent="0.25">
      <c r="C423" s="32"/>
    </row>
    <row r="424" spans="3:3" x14ac:dyDescent="0.25">
      <c r="C424" s="32"/>
    </row>
    <row r="425" spans="3:3" x14ac:dyDescent="0.25">
      <c r="C425" s="32"/>
    </row>
    <row r="426" spans="3:3" x14ac:dyDescent="0.25">
      <c r="C426" s="32"/>
    </row>
    <row r="427" spans="3:3" x14ac:dyDescent="0.25">
      <c r="C427" s="32"/>
    </row>
    <row r="428" spans="3:3" x14ac:dyDescent="0.25">
      <c r="C428" s="32"/>
    </row>
    <row r="429" spans="3:3" x14ac:dyDescent="0.25">
      <c r="C429" s="32"/>
    </row>
    <row r="430" spans="3:3" x14ac:dyDescent="0.25">
      <c r="C430" s="32"/>
    </row>
    <row r="431" spans="3:3" x14ac:dyDescent="0.25">
      <c r="C431" s="32"/>
    </row>
    <row r="432" spans="3:3" x14ac:dyDescent="0.25">
      <c r="C432" s="32"/>
    </row>
    <row r="433" spans="3:3" x14ac:dyDescent="0.25">
      <c r="C433" s="32"/>
    </row>
    <row r="434" spans="3:3" x14ac:dyDescent="0.25">
      <c r="C434" s="32"/>
    </row>
    <row r="435" spans="3:3" x14ac:dyDescent="0.25">
      <c r="C435" s="32"/>
    </row>
    <row r="436" spans="3:3" x14ac:dyDescent="0.25">
      <c r="C436" s="32"/>
    </row>
    <row r="437" spans="3:3" x14ac:dyDescent="0.25">
      <c r="C437" s="32"/>
    </row>
    <row r="438" spans="3:3" x14ac:dyDescent="0.25">
      <c r="C438" s="32"/>
    </row>
    <row r="439" spans="3:3" x14ac:dyDescent="0.25">
      <c r="C439" s="32"/>
    </row>
    <row r="440" spans="3:3" x14ac:dyDescent="0.25">
      <c r="C440" s="32"/>
    </row>
    <row r="441" spans="3:3" x14ac:dyDescent="0.25">
      <c r="C441" s="32"/>
    </row>
    <row r="442" spans="3:3" x14ac:dyDescent="0.25">
      <c r="C442" s="32"/>
    </row>
    <row r="443" spans="3:3" x14ac:dyDescent="0.25">
      <c r="C443" s="32"/>
    </row>
    <row r="444" spans="3:3" x14ac:dyDescent="0.25">
      <c r="C444" s="32"/>
    </row>
    <row r="445" spans="3:3" x14ac:dyDescent="0.25">
      <c r="C445" s="32"/>
    </row>
    <row r="446" spans="3:3" x14ac:dyDescent="0.25">
      <c r="C446" s="32"/>
    </row>
    <row r="447" spans="3:3" x14ac:dyDescent="0.25">
      <c r="C447" s="32"/>
    </row>
    <row r="448" spans="3:3" x14ac:dyDescent="0.25">
      <c r="C448" s="32"/>
    </row>
    <row r="449" spans="3:3" x14ac:dyDescent="0.25">
      <c r="C449" s="32"/>
    </row>
    <row r="450" spans="3:3" x14ac:dyDescent="0.25">
      <c r="C450" s="32"/>
    </row>
    <row r="451" spans="3:3" x14ac:dyDescent="0.25">
      <c r="C451" s="32"/>
    </row>
    <row r="452" spans="3:3" x14ac:dyDescent="0.25">
      <c r="C452" s="32"/>
    </row>
    <row r="453" spans="3:3" x14ac:dyDescent="0.25">
      <c r="C453" s="32"/>
    </row>
    <row r="454" spans="3:3" x14ac:dyDescent="0.25">
      <c r="C454" s="32"/>
    </row>
    <row r="455" spans="3:3" x14ac:dyDescent="0.25">
      <c r="C455" s="32"/>
    </row>
    <row r="456" spans="3:3" x14ac:dyDescent="0.25">
      <c r="C456" s="32"/>
    </row>
    <row r="457" spans="3:3" x14ac:dyDescent="0.25">
      <c r="C457" s="32"/>
    </row>
    <row r="458" spans="3:3" x14ac:dyDescent="0.25">
      <c r="C458" s="32"/>
    </row>
    <row r="459" spans="3:3" x14ac:dyDescent="0.25">
      <c r="C459" s="32"/>
    </row>
    <row r="460" spans="3:3" x14ac:dyDescent="0.25">
      <c r="C460" s="32"/>
    </row>
    <row r="461" spans="3:3" x14ac:dyDescent="0.25">
      <c r="C461" s="32"/>
    </row>
    <row r="462" spans="3:3" x14ac:dyDescent="0.25">
      <c r="C462" s="32"/>
    </row>
    <row r="463" spans="3:3" x14ac:dyDescent="0.25">
      <c r="C463" s="32"/>
    </row>
    <row r="464" spans="3:3" x14ac:dyDescent="0.25">
      <c r="C464" s="32"/>
    </row>
    <row r="465" spans="3:3" x14ac:dyDescent="0.25">
      <c r="C465" s="32"/>
    </row>
    <row r="466" spans="3:3" x14ac:dyDescent="0.25">
      <c r="C466" s="32"/>
    </row>
    <row r="467" spans="3:3" x14ac:dyDescent="0.25">
      <c r="C467" s="32"/>
    </row>
    <row r="468" spans="3:3" x14ac:dyDescent="0.25">
      <c r="C468" s="32"/>
    </row>
    <row r="469" spans="3:3" x14ac:dyDescent="0.25">
      <c r="C469" s="32"/>
    </row>
    <row r="470" spans="3:3" x14ac:dyDescent="0.25">
      <c r="C470" s="32"/>
    </row>
    <row r="471" spans="3:3" x14ac:dyDescent="0.25">
      <c r="C471" s="32"/>
    </row>
    <row r="472" spans="3:3" x14ac:dyDescent="0.25">
      <c r="C472" s="32"/>
    </row>
    <row r="473" spans="3:3" x14ac:dyDescent="0.25">
      <c r="C473" s="32"/>
    </row>
    <row r="474" spans="3:3" x14ac:dyDescent="0.25">
      <c r="C474" s="32"/>
    </row>
    <row r="475" spans="3:3" x14ac:dyDescent="0.25">
      <c r="C475" s="32"/>
    </row>
    <row r="476" spans="3:3" x14ac:dyDescent="0.25">
      <c r="C476" s="32"/>
    </row>
    <row r="477" spans="3:3" x14ac:dyDescent="0.25">
      <c r="C477" s="32"/>
    </row>
    <row r="478" spans="3:3" x14ac:dyDescent="0.25">
      <c r="C478" s="32"/>
    </row>
    <row r="479" spans="3:3" x14ac:dyDescent="0.25">
      <c r="C479" s="32"/>
    </row>
    <row r="480" spans="3:3" x14ac:dyDescent="0.25">
      <c r="C480" s="32"/>
    </row>
    <row r="481" spans="3:3" x14ac:dyDescent="0.25">
      <c r="C481" s="32"/>
    </row>
    <row r="482" spans="3:3" x14ac:dyDescent="0.25">
      <c r="C482" s="32"/>
    </row>
    <row r="483" spans="3:3" x14ac:dyDescent="0.25">
      <c r="C483" s="32"/>
    </row>
    <row r="484" spans="3:3" x14ac:dyDescent="0.25">
      <c r="C484" s="32"/>
    </row>
    <row r="485" spans="3:3" x14ac:dyDescent="0.25">
      <c r="C485" s="32"/>
    </row>
    <row r="486" spans="3:3" x14ac:dyDescent="0.25">
      <c r="C486" s="32"/>
    </row>
    <row r="487" spans="3:3" x14ac:dyDescent="0.25">
      <c r="C487" s="32"/>
    </row>
    <row r="488" spans="3:3" x14ac:dyDescent="0.25">
      <c r="C488" s="32"/>
    </row>
    <row r="489" spans="3:3" x14ac:dyDescent="0.25">
      <c r="C489" s="32"/>
    </row>
    <row r="490" spans="3:3" x14ac:dyDescent="0.25">
      <c r="C490" s="32"/>
    </row>
    <row r="491" spans="3:3" x14ac:dyDescent="0.25">
      <c r="C491" s="32"/>
    </row>
    <row r="492" spans="3:3" x14ac:dyDescent="0.25">
      <c r="C492" s="32"/>
    </row>
    <row r="493" spans="3:3" x14ac:dyDescent="0.25">
      <c r="C493" s="32"/>
    </row>
    <row r="494" spans="3:3" x14ac:dyDescent="0.25">
      <c r="C494" s="32"/>
    </row>
    <row r="495" spans="3:3" x14ac:dyDescent="0.25">
      <c r="C495" s="32"/>
    </row>
    <row r="496" spans="3:3" x14ac:dyDescent="0.25">
      <c r="C496" s="32"/>
    </row>
    <row r="497" spans="3:3" x14ac:dyDescent="0.25">
      <c r="C497" s="32"/>
    </row>
    <row r="498" spans="3:3" x14ac:dyDescent="0.25">
      <c r="C498" s="32"/>
    </row>
    <row r="499" spans="3:3" x14ac:dyDescent="0.25">
      <c r="C499" s="32"/>
    </row>
    <row r="500" spans="3:3" x14ac:dyDescent="0.25">
      <c r="C500" s="32"/>
    </row>
    <row r="501" spans="3:3" x14ac:dyDescent="0.25">
      <c r="C501" s="32"/>
    </row>
    <row r="502" spans="3:3" x14ac:dyDescent="0.25">
      <c r="C502" s="32"/>
    </row>
    <row r="503" spans="3:3" x14ac:dyDescent="0.25">
      <c r="C503" s="32"/>
    </row>
    <row r="504" spans="3:3" x14ac:dyDescent="0.25">
      <c r="C504" s="32"/>
    </row>
    <row r="505" spans="3:3" x14ac:dyDescent="0.25">
      <c r="C505" s="32"/>
    </row>
    <row r="506" spans="3:3" x14ac:dyDescent="0.25">
      <c r="C506" s="32"/>
    </row>
    <row r="507" spans="3:3" x14ac:dyDescent="0.25">
      <c r="C507" s="32"/>
    </row>
    <row r="508" spans="3:3" x14ac:dyDescent="0.25">
      <c r="C508" s="32"/>
    </row>
    <row r="509" spans="3:3" x14ac:dyDescent="0.25">
      <c r="C509" s="32"/>
    </row>
    <row r="510" spans="3:3" x14ac:dyDescent="0.25">
      <c r="C510" s="32"/>
    </row>
    <row r="511" spans="3:3" x14ac:dyDescent="0.25">
      <c r="C511" s="32"/>
    </row>
    <row r="512" spans="3:3" x14ac:dyDescent="0.25">
      <c r="C512" s="32"/>
    </row>
    <row r="513" spans="3:3" x14ac:dyDescent="0.25">
      <c r="C513" s="32"/>
    </row>
    <row r="514" spans="3:3" x14ac:dyDescent="0.25">
      <c r="C514" s="32"/>
    </row>
    <row r="515" spans="3:3" x14ac:dyDescent="0.25">
      <c r="C515" s="32"/>
    </row>
    <row r="516" spans="3:3" x14ac:dyDescent="0.25">
      <c r="C516" s="32"/>
    </row>
    <row r="517" spans="3:3" x14ac:dyDescent="0.25">
      <c r="C517" s="32"/>
    </row>
    <row r="518" spans="3:3" x14ac:dyDescent="0.25">
      <c r="C518" s="32"/>
    </row>
    <row r="519" spans="3:3" x14ac:dyDescent="0.25">
      <c r="C519" s="32"/>
    </row>
    <row r="520" spans="3:3" x14ac:dyDescent="0.25">
      <c r="C520" s="32"/>
    </row>
    <row r="521" spans="3:3" x14ac:dyDescent="0.25">
      <c r="C521" s="32"/>
    </row>
    <row r="522" spans="3:3" x14ac:dyDescent="0.25">
      <c r="C522" s="32"/>
    </row>
    <row r="523" spans="3:3" x14ac:dyDescent="0.25">
      <c r="C523" s="32"/>
    </row>
    <row r="524" spans="3:3" x14ac:dyDescent="0.25">
      <c r="C524" s="32"/>
    </row>
    <row r="525" spans="3:3" x14ac:dyDescent="0.25">
      <c r="C525" s="32"/>
    </row>
    <row r="526" spans="3:3" x14ac:dyDescent="0.25">
      <c r="C526" s="32"/>
    </row>
    <row r="527" spans="3:3" x14ac:dyDescent="0.25">
      <c r="C527" s="32"/>
    </row>
    <row r="528" spans="3:3" x14ac:dyDescent="0.25">
      <c r="C528" s="32"/>
    </row>
    <row r="529" spans="3:3" x14ac:dyDescent="0.25">
      <c r="C529" s="32"/>
    </row>
    <row r="530" spans="3:3" x14ac:dyDescent="0.25">
      <c r="C530" s="32"/>
    </row>
    <row r="531" spans="3:3" x14ac:dyDescent="0.25">
      <c r="C531" s="32"/>
    </row>
    <row r="532" spans="3:3" x14ac:dyDescent="0.25">
      <c r="C532" s="32"/>
    </row>
    <row r="533" spans="3:3" x14ac:dyDescent="0.25">
      <c r="C533" s="32"/>
    </row>
    <row r="534" spans="3:3" x14ac:dyDescent="0.25">
      <c r="C534" s="32"/>
    </row>
    <row r="535" spans="3:3" x14ac:dyDescent="0.25">
      <c r="C535" s="32"/>
    </row>
    <row r="536" spans="3:3" x14ac:dyDescent="0.25">
      <c r="C536" s="32"/>
    </row>
    <row r="537" spans="3:3" x14ac:dyDescent="0.25">
      <c r="C537" s="32"/>
    </row>
    <row r="538" spans="3:3" x14ac:dyDescent="0.25">
      <c r="C538" s="32"/>
    </row>
    <row r="539" spans="3:3" x14ac:dyDescent="0.25">
      <c r="C539" s="32"/>
    </row>
    <row r="540" spans="3:3" x14ac:dyDescent="0.25">
      <c r="C540" s="32"/>
    </row>
    <row r="541" spans="3:3" x14ac:dyDescent="0.25">
      <c r="C541" s="32"/>
    </row>
    <row r="542" spans="3:3" x14ac:dyDescent="0.25">
      <c r="C542" s="32"/>
    </row>
    <row r="543" spans="3:3" x14ac:dyDescent="0.25">
      <c r="C543" s="32"/>
    </row>
    <row r="544" spans="3:3" x14ac:dyDescent="0.25">
      <c r="C544" s="32"/>
    </row>
    <row r="545" spans="3:3" x14ac:dyDescent="0.25">
      <c r="C545" s="32"/>
    </row>
    <row r="546" spans="3:3" x14ac:dyDescent="0.25">
      <c r="C546" s="32"/>
    </row>
    <row r="547" spans="3:3" x14ac:dyDescent="0.25">
      <c r="C547" s="32"/>
    </row>
    <row r="548" spans="3:3" x14ac:dyDescent="0.25">
      <c r="C548" s="32"/>
    </row>
    <row r="549" spans="3:3" x14ac:dyDescent="0.25">
      <c r="C549" s="32"/>
    </row>
    <row r="550" spans="3:3" x14ac:dyDescent="0.25">
      <c r="C550" s="32"/>
    </row>
    <row r="551" spans="3:3" x14ac:dyDescent="0.25">
      <c r="C551" s="32"/>
    </row>
    <row r="552" spans="3:3" x14ac:dyDescent="0.25">
      <c r="C552" s="32"/>
    </row>
    <row r="553" spans="3:3" x14ac:dyDescent="0.25">
      <c r="C553" s="32"/>
    </row>
    <row r="554" spans="3:3" x14ac:dyDescent="0.25">
      <c r="C554" s="32"/>
    </row>
    <row r="555" spans="3:3" x14ac:dyDescent="0.25">
      <c r="C555" s="32"/>
    </row>
    <row r="556" spans="3:3" x14ac:dyDescent="0.25">
      <c r="C556" s="32"/>
    </row>
    <row r="557" spans="3:3" x14ac:dyDescent="0.25">
      <c r="C557" s="32"/>
    </row>
    <row r="558" spans="3:3" x14ac:dyDescent="0.25">
      <c r="C558" s="32"/>
    </row>
    <row r="559" spans="3:3" x14ac:dyDescent="0.25">
      <c r="C559" s="32"/>
    </row>
    <row r="560" spans="3:3" x14ac:dyDescent="0.25">
      <c r="C560" s="32"/>
    </row>
    <row r="561" spans="3:3" x14ac:dyDescent="0.25">
      <c r="C561" s="32"/>
    </row>
    <row r="562" spans="3:3" x14ac:dyDescent="0.25">
      <c r="C562" s="32"/>
    </row>
    <row r="563" spans="3:3" x14ac:dyDescent="0.25">
      <c r="C563" s="32"/>
    </row>
    <row r="564" spans="3:3" x14ac:dyDescent="0.25">
      <c r="C564" s="32"/>
    </row>
    <row r="565" spans="3:3" x14ac:dyDescent="0.25">
      <c r="C565" s="32"/>
    </row>
    <row r="566" spans="3:3" x14ac:dyDescent="0.25">
      <c r="C566" s="32"/>
    </row>
    <row r="567" spans="3:3" x14ac:dyDescent="0.25">
      <c r="C567" s="32"/>
    </row>
    <row r="568" spans="3:3" x14ac:dyDescent="0.25">
      <c r="C568" s="32"/>
    </row>
    <row r="569" spans="3:3" x14ac:dyDescent="0.25">
      <c r="C569" s="32"/>
    </row>
    <row r="570" spans="3:3" x14ac:dyDescent="0.25">
      <c r="C570" s="32"/>
    </row>
    <row r="571" spans="3:3" x14ac:dyDescent="0.25">
      <c r="C571" s="32"/>
    </row>
    <row r="572" spans="3:3" x14ac:dyDescent="0.25">
      <c r="C572" s="32"/>
    </row>
    <row r="573" spans="3:3" x14ac:dyDescent="0.25">
      <c r="C573" s="32"/>
    </row>
    <row r="574" spans="3:3" x14ac:dyDescent="0.25">
      <c r="C574" s="32"/>
    </row>
    <row r="575" spans="3:3" x14ac:dyDescent="0.25">
      <c r="C575" s="32"/>
    </row>
    <row r="576" spans="3:3" x14ac:dyDescent="0.25">
      <c r="C576" s="32"/>
    </row>
    <row r="577" spans="3:3" x14ac:dyDescent="0.25">
      <c r="C577" s="32"/>
    </row>
    <row r="578" spans="3:3" x14ac:dyDescent="0.25">
      <c r="C578" s="32"/>
    </row>
    <row r="579" spans="3:3" x14ac:dyDescent="0.25">
      <c r="C579" s="32"/>
    </row>
    <row r="580" spans="3:3" x14ac:dyDescent="0.25">
      <c r="C580" s="32"/>
    </row>
    <row r="581" spans="3:3" x14ac:dyDescent="0.25">
      <c r="C581" s="32"/>
    </row>
    <row r="582" spans="3:3" x14ac:dyDescent="0.25">
      <c r="C582" s="32"/>
    </row>
    <row r="583" spans="3:3" x14ac:dyDescent="0.25">
      <c r="C583" s="32"/>
    </row>
    <row r="584" spans="3:3" x14ac:dyDescent="0.25">
      <c r="C584" s="32"/>
    </row>
    <row r="585" spans="3:3" x14ac:dyDescent="0.25">
      <c r="C585" s="32"/>
    </row>
    <row r="586" spans="3:3" x14ac:dyDescent="0.25">
      <c r="C586" s="32"/>
    </row>
    <row r="587" spans="3:3" x14ac:dyDescent="0.25">
      <c r="C587" s="32"/>
    </row>
    <row r="588" spans="3:3" x14ac:dyDescent="0.25">
      <c r="C588" s="32"/>
    </row>
    <row r="589" spans="3:3" x14ac:dyDescent="0.25">
      <c r="C589" s="32"/>
    </row>
    <row r="590" spans="3:3" x14ac:dyDescent="0.25">
      <c r="C590" s="32"/>
    </row>
    <row r="591" spans="3:3" x14ac:dyDescent="0.25">
      <c r="C591" s="32"/>
    </row>
    <row r="592" spans="3:3" x14ac:dyDescent="0.25">
      <c r="C592" s="32"/>
    </row>
    <row r="593" spans="3:3" x14ac:dyDescent="0.25">
      <c r="C593" s="32"/>
    </row>
    <row r="594" spans="3:3" x14ac:dyDescent="0.25">
      <c r="C594" s="32"/>
    </row>
    <row r="595" spans="3:3" x14ac:dyDescent="0.25">
      <c r="C595" s="32"/>
    </row>
    <row r="596" spans="3:3" x14ac:dyDescent="0.25">
      <c r="C596" s="32"/>
    </row>
    <row r="597" spans="3:3" x14ac:dyDescent="0.25">
      <c r="C597" s="32"/>
    </row>
    <row r="598" spans="3:3" x14ac:dyDescent="0.25">
      <c r="C598" s="32"/>
    </row>
    <row r="599" spans="3:3" x14ac:dyDescent="0.25">
      <c r="C599" s="32"/>
    </row>
    <row r="600" spans="3:3" x14ac:dyDescent="0.25">
      <c r="C600" s="32"/>
    </row>
    <row r="601" spans="3:3" x14ac:dyDescent="0.25">
      <c r="C601" s="32"/>
    </row>
    <row r="602" spans="3:3" x14ac:dyDescent="0.25">
      <c r="C602" s="32"/>
    </row>
    <row r="603" spans="3:3" x14ac:dyDescent="0.25">
      <c r="C603" s="32"/>
    </row>
    <row r="604" spans="3:3" x14ac:dyDescent="0.25">
      <c r="C604" s="32"/>
    </row>
    <row r="605" spans="3:3" x14ac:dyDescent="0.25">
      <c r="C605" s="32"/>
    </row>
    <row r="606" spans="3:3" x14ac:dyDescent="0.25">
      <c r="C606" s="32"/>
    </row>
    <row r="607" spans="3:3" x14ac:dyDescent="0.25">
      <c r="C607" s="32"/>
    </row>
    <row r="608" spans="3:3" x14ac:dyDescent="0.25">
      <c r="C608" s="32"/>
    </row>
    <row r="609" spans="3:3" x14ac:dyDescent="0.25">
      <c r="C609" s="32"/>
    </row>
    <row r="610" spans="3:3" x14ac:dyDescent="0.25">
      <c r="C610" s="32"/>
    </row>
    <row r="611" spans="3:3" x14ac:dyDescent="0.25">
      <c r="C611" s="32"/>
    </row>
    <row r="612" spans="3:3" x14ac:dyDescent="0.25">
      <c r="C612" s="32"/>
    </row>
    <row r="613" spans="3:3" x14ac:dyDescent="0.25">
      <c r="C613" s="32"/>
    </row>
    <row r="614" spans="3:3" x14ac:dyDescent="0.25">
      <c r="C614" s="32"/>
    </row>
    <row r="615" spans="3:3" x14ac:dyDescent="0.25">
      <c r="C615" s="32"/>
    </row>
    <row r="616" spans="3:3" x14ac:dyDescent="0.25">
      <c r="C616" s="32"/>
    </row>
    <row r="617" spans="3:3" x14ac:dyDescent="0.25">
      <c r="C617" s="32"/>
    </row>
    <row r="618" spans="3:3" x14ac:dyDescent="0.25">
      <c r="C618" s="32"/>
    </row>
    <row r="619" spans="3:3" x14ac:dyDescent="0.25">
      <c r="C619" s="32"/>
    </row>
    <row r="620" spans="3:3" x14ac:dyDescent="0.25">
      <c r="C620" s="32"/>
    </row>
    <row r="621" spans="3:3" x14ac:dyDescent="0.25">
      <c r="C621" s="32"/>
    </row>
    <row r="622" spans="3:3" x14ac:dyDescent="0.25">
      <c r="C622" s="32"/>
    </row>
    <row r="623" spans="3:3" x14ac:dyDescent="0.25">
      <c r="C623" s="32"/>
    </row>
    <row r="624" spans="3:3" x14ac:dyDescent="0.25">
      <c r="C624" s="32"/>
    </row>
    <row r="625" spans="3:3" x14ac:dyDescent="0.25">
      <c r="C625" s="32"/>
    </row>
    <row r="626" spans="3:3" x14ac:dyDescent="0.25">
      <c r="C626" s="32"/>
    </row>
    <row r="627" spans="3:3" x14ac:dyDescent="0.25">
      <c r="C627" s="32"/>
    </row>
    <row r="628" spans="3:3" x14ac:dyDescent="0.25">
      <c r="C628" s="32"/>
    </row>
    <row r="629" spans="3:3" x14ac:dyDescent="0.25">
      <c r="C629" s="32"/>
    </row>
    <row r="630" spans="3:3" x14ac:dyDescent="0.25">
      <c r="C630" s="32"/>
    </row>
    <row r="631" spans="3:3" x14ac:dyDescent="0.25">
      <c r="C631" s="32"/>
    </row>
    <row r="632" spans="3:3" x14ac:dyDescent="0.25">
      <c r="C632" s="32"/>
    </row>
    <row r="633" spans="3:3" x14ac:dyDescent="0.25">
      <c r="C633" s="32"/>
    </row>
    <row r="634" spans="3:3" x14ac:dyDescent="0.25">
      <c r="C634" s="32"/>
    </row>
    <row r="635" spans="3:3" x14ac:dyDescent="0.25">
      <c r="C635" s="32"/>
    </row>
    <row r="636" spans="3:3" x14ac:dyDescent="0.25">
      <c r="C636" s="32"/>
    </row>
    <row r="637" spans="3:3" x14ac:dyDescent="0.25">
      <c r="C637" s="32"/>
    </row>
    <row r="638" spans="3:3" x14ac:dyDescent="0.25">
      <c r="C638" s="32"/>
    </row>
    <row r="639" spans="3:3" x14ac:dyDescent="0.25">
      <c r="C639" s="32"/>
    </row>
    <row r="640" spans="3:3" x14ac:dyDescent="0.25">
      <c r="C640" s="32"/>
    </row>
    <row r="641" spans="3:3" x14ac:dyDescent="0.25">
      <c r="C641" s="32"/>
    </row>
    <row r="642" spans="3:3" x14ac:dyDescent="0.25">
      <c r="C642" s="32"/>
    </row>
    <row r="643" spans="3:3" x14ac:dyDescent="0.25">
      <c r="C643" s="32"/>
    </row>
    <row r="644" spans="3:3" x14ac:dyDescent="0.25">
      <c r="C644" s="32"/>
    </row>
    <row r="645" spans="3:3" x14ac:dyDescent="0.25">
      <c r="C645" s="32"/>
    </row>
    <row r="646" spans="3:3" x14ac:dyDescent="0.25">
      <c r="C646" s="32"/>
    </row>
    <row r="647" spans="3:3" x14ac:dyDescent="0.25">
      <c r="C647" s="32"/>
    </row>
    <row r="648" spans="3:3" x14ac:dyDescent="0.25">
      <c r="C648" s="32"/>
    </row>
    <row r="649" spans="3:3" x14ac:dyDescent="0.25">
      <c r="C649" s="32"/>
    </row>
    <row r="650" spans="3:3" x14ac:dyDescent="0.25">
      <c r="C650" s="32"/>
    </row>
    <row r="651" spans="3:3" x14ac:dyDescent="0.25">
      <c r="C651" s="32"/>
    </row>
    <row r="652" spans="3:3" x14ac:dyDescent="0.25">
      <c r="C652" s="32"/>
    </row>
    <row r="653" spans="3:3" x14ac:dyDescent="0.25">
      <c r="C653" s="32"/>
    </row>
    <row r="654" spans="3:3" x14ac:dyDescent="0.25">
      <c r="C654" s="32"/>
    </row>
    <row r="655" spans="3:3" x14ac:dyDescent="0.25">
      <c r="C655" s="32"/>
    </row>
    <row r="656" spans="3:3" x14ac:dyDescent="0.25">
      <c r="C656" s="32"/>
    </row>
    <row r="657" spans="3:3" x14ac:dyDescent="0.25">
      <c r="C657" s="32"/>
    </row>
    <row r="658" spans="3:3" x14ac:dyDescent="0.25">
      <c r="C658" s="32"/>
    </row>
    <row r="659" spans="3:3" x14ac:dyDescent="0.25">
      <c r="C659" s="32"/>
    </row>
    <row r="660" spans="3:3" x14ac:dyDescent="0.25">
      <c r="C660" s="32"/>
    </row>
    <row r="661" spans="3:3" x14ac:dyDescent="0.25">
      <c r="C661" s="32"/>
    </row>
    <row r="662" spans="3:3" x14ac:dyDescent="0.25">
      <c r="C662" s="32"/>
    </row>
    <row r="663" spans="3:3" x14ac:dyDescent="0.25">
      <c r="C663" s="32"/>
    </row>
    <row r="664" spans="3:3" x14ac:dyDescent="0.25">
      <c r="C664" s="32"/>
    </row>
    <row r="665" spans="3:3" x14ac:dyDescent="0.25">
      <c r="C665" s="32"/>
    </row>
    <row r="666" spans="3:3" x14ac:dyDescent="0.25">
      <c r="C666" s="32"/>
    </row>
    <row r="667" spans="3:3" x14ac:dyDescent="0.25">
      <c r="C667" s="32"/>
    </row>
    <row r="668" spans="3:3" x14ac:dyDescent="0.25">
      <c r="C668" s="32"/>
    </row>
    <row r="669" spans="3:3" x14ac:dyDescent="0.25">
      <c r="C669" s="32"/>
    </row>
    <row r="670" spans="3:3" x14ac:dyDescent="0.25">
      <c r="C670" s="32"/>
    </row>
    <row r="671" spans="3:3" x14ac:dyDescent="0.25">
      <c r="C671" s="32"/>
    </row>
    <row r="672" spans="3:3" x14ac:dyDescent="0.25">
      <c r="C672" s="32"/>
    </row>
    <row r="673" spans="3:3" x14ac:dyDescent="0.25">
      <c r="C673" s="32"/>
    </row>
    <row r="674" spans="3:3" x14ac:dyDescent="0.25">
      <c r="C674" s="32"/>
    </row>
    <row r="675" spans="3:3" x14ac:dyDescent="0.25">
      <c r="C675" s="32"/>
    </row>
    <row r="676" spans="3:3" x14ac:dyDescent="0.25">
      <c r="C676" s="32"/>
    </row>
    <row r="677" spans="3:3" x14ac:dyDescent="0.25">
      <c r="C677" s="32"/>
    </row>
    <row r="678" spans="3:3" x14ac:dyDescent="0.25">
      <c r="C678" s="32"/>
    </row>
    <row r="679" spans="3:3" x14ac:dyDescent="0.25">
      <c r="C679" s="32"/>
    </row>
    <row r="680" spans="3:3" x14ac:dyDescent="0.25">
      <c r="C680" s="32"/>
    </row>
    <row r="681" spans="3:3" x14ac:dyDescent="0.25">
      <c r="C681" s="32"/>
    </row>
    <row r="682" spans="3:3" x14ac:dyDescent="0.25">
      <c r="C682" s="32"/>
    </row>
    <row r="683" spans="3:3" x14ac:dyDescent="0.25">
      <c r="C683" s="32"/>
    </row>
    <row r="684" spans="3:3" x14ac:dyDescent="0.25">
      <c r="C684" s="32"/>
    </row>
    <row r="685" spans="3:3" x14ac:dyDescent="0.25">
      <c r="C685" s="32"/>
    </row>
    <row r="686" spans="3:3" x14ac:dyDescent="0.25">
      <c r="C686" s="32"/>
    </row>
    <row r="687" spans="3:3" x14ac:dyDescent="0.25">
      <c r="C687" s="32"/>
    </row>
    <row r="688" spans="3:3" x14ac:dyDescent="0.25">
      <c r="C688" s="32"/>
    </row>
    <row r="689" spans="3:3" x14ac:dyDescent="0.25">
      <c r="C689" s="32"/>
    </row>
    <row r="690" spans="3:3" x14ac:dyDescent="0.25">
      <c r="C690" s="32"/>
    </row>
    <row r="691" spans="3:3" x14ac:dyDescent="0.25">
      <c r="C691" s="32"/>
    </row>
    <row r="692" spans="3:3" x14ac:dyDescent="0.25">
      <c r="C692" s="32"/>
    </row>
    <row r="693" spans="3:3" x14ac:dyDescent="0.25">
      <c r="C693" s="32"/>
    </row>
    <row r="694" spans="3:3" x14ac:dyDescent="0.25">
      <c r="C694" s="32"/>
    </row>
    <row r="695" spans="3:3" x14ac:dyDescent="0.25">
      <c r="C695" s="32"/>
    </row>
    <row r="696" spans="3:3" x14ac:dyDescent="0.25">
      <c r="C696" s="32"/>
    </row>
    <row r="697" spans="3:3" x14ac:dyDescent="0.25">
      <c r="C697" s="32"/>
    </row>
    <row r="698" spans="3:3" x14ac:dyDescent="0.25">
      <c r="C698" s="32"/>
    </row>
    <row r="699" spans="3:3" x14ac:dyDescent="0.25">
      <c r="C699" s="32"/>
    </row>
    <row r="700" spans="3:3" x14ac:dyDescent="0.25">
      <c r="C700" s="32"/>
    </row>
    <row r="701" spans="3:3" x14ac:dyDescent="0.25">
      <c r="C701" s="32"/>
    </row>
    <row r="702" spans="3:3" x14ac:dyDescent="0.25">
      <c r="C702" s="32"/>
    </row>
    <row r="703" spans="3:3" x14ac:dyDescent="0.25">
      <c r="C703" s="32"/>
    </row>
    <row r="704" spans="3:3" x14ac:dyDescent="0.25">
      <c r="C704" s="32"/>
    </row>
    <row r="705" spans="3:3" x14ac:dyDescent="0.25">
      <c r="C705" s="32"/>
    </row>
    <row r="706" spans="3:3" x14ac:dyDescent="0.25">
      <c r="C706" s="32"/>
    </row>
    <row r="707" spans="3:3" x14ac:dyDescent="0.25">
      <c r="C707" s="32"/>
    </row>
    <row r="708" spans="3:3" x14ac:dyDescent="0.25">
      <c r="C708" s="32"/>
    </row>
    <row r="709" spans="3:3" x14ac:dyDescent="0.25">
      <c r="C709" s="32"/>
    </row>
    <row r="710" spans="3:3" x14ac:dyDescent="0.25">
      <c r="C710" s="32"/>
    </row>
    <row r="711" spans="3:3" x14ac:dyDescent="0.25">
      <c r="C711" s="32"/>
    </row>
    <row r="712" spans="3:3" x14ac:dyDescent="0.25">
      <c r="C712" s="32"/>
    </row>
    <row r="713" spans="3:3" x14ac:dyDescent="0.25">
      <c r="C713" s="32"/>
    </row>
    <row r="714" spans="3:3" x14ac:dyDescent="0.25">
      <c r="C714" s="32"/>
    </row>
    <row r="715" spans="3:3" x14ac:dyDescent="0.25">
      <c r="C715" s="32"/>
    </row>
    <row r="716" spans="3:3" x14ac:dyDescent="0.25">
      <c r="C716" s="32"/>
    </row>
    <row r="717" spans="3:3" x14ac:dyDescent="0.25">
      <c r="C717" s="32"/>
    </row>
    <row r="718" spans="3:3" x14ac:dyDescent="0.25">
      <c r="C718" s="32"/>
    </row>
    <row r="719" spans="3:3" x14ac:dyDescent="0.25">
      <c r="C719" s="32"/>
    </row>
    <row r="720" spans="3:3" x14ac:dyDescent="0.25">
      <c r="C720" s="32"/>
    </row>
    <row r="721" spans="3:3" x14ac:dyDescent="0.25">
      <c r="C721" s="32"/>
    </row>
    <row r="722" spans="3:3" x14ac:dyDescent="0.25">
      <c r="C722" s="32"/>
    </row>
    <row r="723" spans="3:3" x14ac:dyDescent="0.25">
      <c r="C723" s="32"/>
    </row>
    <row r="724" spans="3:3" x14ac:dyDescent="0.25">
      <c r="C724" s="32"/>
    </row>
    <row r="725" spans="3:3" x14ac:dyDescent="0.25">
      <c r="C725" s="32"/>
    </row>
    <row r="726" spans="3:3" x14ac:dyDescent="0.25">
      <c r="C726" s="32"/>
    </row>
    <row r="727" spans="3:3" x14ac:dyDescent="0.25">
      <c r="C727" s="32"/>
    </row>
    <row r="728" spans="3:3" x14ac:dyDescent="0.25">
      <c r="C728" s="32"/>
    </row>
    <row r="729" spans="3:3" x14ac:dyDescent="0.25">
      <c r="C729" s="32"/>
    </row>
    <row r="730" spans="3:3" x14ac:dyDescent="0.25">
      <c r="C730" s="32"/>
    </row>
    <row r="731" spans="3:3" x14ac:dyDescent="0.25">
      <c r="C731" s="32"/>
    </row>
    <row r="732" spans="3:3" x14ac:dyDescent="0.25">
      <c r="C732" s="32"/>
    </row>
    <row r="733" spans="3:3" x14ac:dyDescent="0.25">
      <c r="C733" s="32"/>
    </row>
    <row r="734" spans="3:3" x14ac:dyDescent="0.25">
      <c r="C734" s="32"/>
    </row>
    <row r="735" spans="3:3" x14ac:dyDescent="0.25">
      <c r="C735" s="32"/>
    </row>
    <row r="736" spans="3:3" x14ac:dyDescent="0.25">
      <c r="C736" s="32"/>
    </row>
    <row r="737" spans="3:3" x14ac:dyDescent="0.25">
      <c r="C737" s="32"/>
    </row>
    <row r="738" spans="3:3" x14ac:dyDescent="0.25">
      <c r="C738" s="32"/>
    </row>
    <row r="739" spans="3:3" x14ac:dyDescent="0.25">
      <c r="C739" s="32"/>
    </row>
    <row r="740" spans="3:3" x14ac:dyDescent="0.25">
      <c r="C740" s="32"/>
    </row>
    <row r="741" spans="3:3" x14ac:dyDescent="0.25">
      <c r="C741" s="32"/>
    </row>
    <row r="742" spans="3:3" x14ac:dyDescent="0.25">
      <c r="C742" s="32"/>
    </row>
    <row r="743" spans="3:3" x14ac:dyDescent="0.25">
      <c r="C743" s="32"/>
    </row>
    <row r="744" spans="3:3" x14ac:dyDescent="0.25">
      <c r="C744" s="32"/>
    </row>
    <row r="745" spans="3:3" x14ac:dyDescent="0.25">
      <c r="C745" s="32"/>
    </row>
    <row r="746" spans="3:3" x14ac:dyDescent="0.25">
      <c r="C746" s="32"/>
    </row>
    <row r="747" spans="3:3" x14ac:dyDescent="0.25">
      <c r="C747" s="32"/>
    </row>
    <row r="748" spans="3:3" x14ac:dyDescent="0.25">
      <c r="C748" s="32"/>
    </row>
    <row r="749" spans="3:3" x14ac:dyDescent="0.25">
      <c r="C749" s="32"/>
    </row>
    <row r="750" spans="3:3" x14ac:dyDescent="0.25">
      <c r="C750" s="32"/>
    </row>
    <row r="751" spans="3:3" x14ac:dyDescent="0.25">
      <c r="C751" s="32"/>
    </row>
    <row r="752" spans="3:3" x14ac:dyDescent="0.25">
      <c r="C752" s="32"/>
    </row>
    <row r="753" spans="3:3" x14ac:dyDescent="0.25">
      <c r="C753" s="32"/>
    </row>
    <row r="754" spans="3:3" x14ac:dyDescent="0.25">
      <c r="C754" s="32"/>
    </row>
    <row r="755" spans="3:3" x14ac:dyDescent="0.25">
      <c r="C755" s="32"/>
    </row>
    <row r="756" spans="3:3" x14ac:dyDescent="0.25">
      <c r="C756" s="32"/>
    </row>
    <row r="757" spans="3:3" x14ac:dyDescent="0.25">
      <c r="C757" s="32"/>
    </row>
    <row r="758" spans="3:3" x14ac:dyDescent="0.25">
      <c r="C758" s="32"/>
    </row>
    <row r="759" spans="3:3" x14ac:dyDescent="0.25">
      <c r="C759" s="32"/>
    </row>
    <row r="760" spans="3:3" x14ac:dyDescent="0.25">
      <c r="C760" s="32"/>
    </row>
    <row r="761" spans="3:3" x14ac:dyDescent="0.25">
      <c r="C761" s="32"/>
    </row>
    <row r="762" spans="3:3" x14ac:dyDescent="0.25">
      <c r="C762" s="32"/>
    </row>
    <row r="763" spans="3:3" x14ac:dyDescent="0.25">
      <c r="C763" s="32"/>
    </row>
    <row r="764" spans="3:3" x14ac:dyDescent="0.25">
      <c r="C764" s="32"/>
    </row>
    <row r="765" spans="3:3" x14ac:dyDescent="0.25">
      <c r="C765" s="32"/>
    </row>
    <row r="766" spans="3:3" x14ac:dyDescent="0.25">
      <c r="C766" s="32"/>
    </row>
    <row r="767" spans="3:3" x14ac:dyDescent="0.25">
      <c r="C767" s="32"/>
    </row>
    <row r="768" spans="3:3" x14ac:dyDescent="0.25">
      <c r="C768" s="32"/>
    </row>
    <row r="769" spans="3:3" x14ac:dyDescent="0.25">
      <c r="C769" s="32"/>
    </row>
    <row r="770" spans="3:3" x14ac:dyDescent="0.25">
      <c r="C770" s="32"/>
    </row>
    <row r="771" spans="3:3" x14ac:dyDescent="0.25">
      <c r="C771" s="32"/>
    </row>
    <row r="772" spans="3:3" x14ac:dyDescent="0.25">
      <c r="C772" s="32"/>
    </row>
    <row r="773" spans="3:3" x14ac:dyDescent="0.25">
      <c r="C773" s="32"/>
    </row>
    <row r="774" spans="3:3" x14ac:dyDescent="0.25">
      <c r="C774" s="32"/>
    </row>
    <row r="775" spans="3:3" x14ac:dyDescent="0.25">
      <c r="C775" s="32"/>
    </row>
    <row r="776" spans="3:3" x14ac:dyDescent="0.25">
      <c r="C776" s="32"/>
    </row>
    <row r="777" spans="3:3" x14ac:dyDescent="0.25">
      <c r="C777" s="32"/>
    </row>
    <row r="778" spans="3:3" x14ac:dyDescent="0.25">
      <c r="C778" s="32"/>
    </row>
    <row r="779" spans="3:3" x14ac:dyDescent="0.25">
      <c r="C779" s="32"/>
    </row>
    <row r="780" spans="3:3" x14ac:dyDescent="0.25">
      <c r="C780" s="32"/>
    </row>
    <row r="781" spans="3:3" x14ac:dyDescent="0.25">
      <c r="C781" s="32"/>
    </row>
    <row r="782" spans="3:3" x14ac:dyDescent="0.25">
      <c r="C782" s="32"/>
    </row>
    <row r="783" spans="3:3" x14ac:dyDescent="0.25">
      <c r="C783" s="32"/>
    </row>
    <row r="784" spans="3:3" x14ac:dyDescent="0.25">
      <c r="C784" s="32"/>
    </row>
    <row r="785" spans="3:3" x14ac:dyDescent="0.25">
      <c r="C785" s="32"/>
    </row>
    <row r="786" spans="3:3" x14ac:dyDescent="0.25">
      <c r="C786" s="32"/>
    </row>
    <row r="787" spans="3:3" x14ac:dyDescent="0.25">
      <c r="C787" s="32"/>
    </row>
    <row r="788" spans="3:3" x14ac:dyDescent="0.25">
      <c r="C788" s="32"/>
    </row>
    <row r="789" spans="3:3" x14ac:dyDescent="0.25">
      <c r="C789" s="32"/>
    </row>
    <row r="790" spans="3:3" x14ac:dyDescent="0.25">
      <c r="C790" s="32"/>
    </row>
    <row r="791" spans="3:3" x14ac:dyDescent="0.25">
      <c r="C791" s="32"/>
    </row>
    <row r="792" spans="3:3" x14ac:dyDescent="0.25">
      <c r="C792" s="32"/>
    </row>
    <row r="793" spans="3:3" x14ac:dyDescent="0.25">
      <c r="C793" s="32"/>
    </row>
    <row r="794" spans="3:3" x14ac:dyDescent="0.25">
      <c r="C794" s="32"/>
    </row>
    <row r="795" spans="3:3" x14ac:dyDescent="0.25">
      <c r="C795" s="32"/>
    </row>
    <row r="796" spans="3:3" x14ac:dyDescent="0.25">
      <c r="C796" s="32"/>
    </row>
    <row r="797" spans="3:3" x14ac:dyDescent="0.25">
      <c r="C797" s="32"/>
    </row>
    <row r="798" spans="3:3" x14ac:dyDescent="0.25">
      <c r="C798" s="32"/>
    </row>
    <row r="799" spans="3:3" x14ac:dyDescent="0.25">
      <c r="C799" s="32"/>
    </row>
    <row r="800" spans="3:3" x14ac:dyDescent="0.25">
      <c r="C800" s="32"/>
    </row>
    <row r="801" spans="3:3" x14ac:dyDescent="0.25">
      <c r="C801" s="32"/>
    </row>
    <row r="802" spans="3:3" x14ac:dyDescent="0.25">
      <c r="C802" s="32"/>
    </row>
    <row r="803" spans="3:3" x14ac:dyDescent="0.25">
      <c r="C803" s="32"/>
    </row>
    <row r="804" spans="3:3" x14ac:dyDescent="0.25">
      <c r="C804" s="32"/>
    </row>
    <row r="805" spans="3:3" x14ac:dyDescent="0.25">
      <c r="C805" s="32"/>
    </row>
    <row r="806" spans="3:3" x14ac:dyDescent="0.25">
      <c r="C806" s="32"/>
    </row>
    <row r="807" spans="3:3" x14ac:dyDescent="0.25">
      <c r="C807" s="32"/>
    </row>
    <row r="808" spans="3:3" x14ac:dyDescent="0.25">
      <c r="C808" s="32"/>
    </row>
    <row r="809" spans="3:3" x14ac:dyDescent="0.25">
      <c r="C809" s="32"/>
    </row>
    <row r="810" spans="3:3" x14ac:dyDescent="0.25">
      <c r="C810" s="32"/>
    </row>
    <row r="811" spans="3:3" x14ac:dyDescent="0.25">
      <c r="C811" s="32"/>
    </row>
    <row r="812" spans="3:3" x14ac:dyDescent="0.25">
      <c r="C812" s="32"/>
    </row>
    <row r="813" spans="3:3" x14ac:dyDescent="0.25">
      <c r="C813" s="32"/>
    </row>
    <row r="814" spans="3:3" x14ac:dyDescent="0.25">
      <c r="C814" s="32"/>
    </row>
    <row r="815" spans="3:3" x14ac:dyDescent="0.25">
      <c r="C815" s="32"/>
    </row>
    <row r="816" spans="3:3" x14ac:dyDescent="0.25">
      <c r="C816" s="32"/>
    </row>
    <row r="817" spans="3:3" x14ac:dyDescent="0.25">
      <c r="C817" s="32"/>
    </row>
    <row r="818" spans="3:3" x14ac:dyDescent="0.25">
      <c r="C818" s="32"/>
    </row>
    <row r="819" spans="3:3" x14ac:dyDescent="0.25">
      <c r="C819" s="32"/>
    </row>
    <row r="820" spans="3:3" x14ac:dyDescent="0.25">
      <c r="C820" s="32"/>
    </row>
    <row r="821" spans="3:3" x14ac:dyDescent="0.25">
      <c r="C821" s="32"/>
    </row>
    <row r="822" spans="3:3" x14ac:dyDescent="0.25">
      <c r="C822" s="32"/>
    </row>
    <row r="823" spans="3:3" x14ac:dyDescent="0.25">
      <c r="C823" s="32"/>
    </row>
    <row r="824" spans="3:3" x14ac:dyDescent="0.25">
      <c r="C824" s="32"/>
    </row>
    <row r="825" spans="3:3" x14ac:dyDescent="0.25">
      <c r="C825" s="32"/>
    </row>
    <row r="826" spans="3:3" x14ac:dyDescent="0.25">
      <c r="C826" s="32"/>
    </row>
    <row r="827" spans="3:3" x14ac:dyDescent="0.25">
      <c r="C827" s="32"/>
    </row>
    <row r="828" spans="3:3" x14ac:dyDescent="0.25">
      <c r="C828" s="32"/>
    </row>
    <row r="829" spans="3:3" x14ac:dyDescent="0.25">
      <c r="C829" s="32"/>
    </row>
    <row r="830" spans="3:3" x14ac:dyDescent="0.25">
      <c r="C830" s="32"/>
    </row>
    <row r="831" spans="3:3" x14ac:dyDescent="0.25">
      <c r="C831" s="32"/>
    </row>
    <row r="832" spans="3:3" x14ac:dyDescent="0.25">
      <c r="C832" s="32"/>
    </row>
    <row r="833" spans="3:3" x14ac:dyDescent="0.25">
      <c r="C833" s="32"/>
    </row>
    <row r="834" spans="3:3" x14ac:dyDescent="0.25">
      <c r="C834" s="32"/>
    </row>
    <row r="835" spans="3:3" x14ac:dyDescent="0.25">
      <c r="C835" s="32"/>
    </row>
    <row r="836" spans="3:3" x14ac:dyDescent="0.25">
      <c r="C836" s="32"/>
    </row>
    <row r="837" spans="3:3" x14ac:dyDescent="0.25">
      <c r="C837" s="32"/>
    </row>
    <row r="838" spans="3:3" x14ac:dyDescent="0.25">
      <c r="C838" s="32"/>
    </row>
    <row r="839" spans="3:3" x14ac:dyDescent="0.25">
      <c r="C839" s="32"/>
    </row>
    <row r="840" spans="3:3" x14ac:dyDescent="0.25">
      <c r="C840" s="32"/>
    </row>
    <row r="841" spans="3:3" x14ac:dyDescent="0.25">
      <c r="C841" s="32"/>
    </row>
    <row r="842" spans="3:3" x14ac:dyDescent="0.25">
      <c r="C842" s="32"/>
    </row>
    <row r="843" spans="3:3" x14ac:dyDescent="0.25">
      <c r="C843" s="32"/>
    </row>
    <row r="844" spans="3:3" x14ac:dyDescent="0.25">
      <c r="C844" s="32"/>
    </row>
    <row r="845" spans="3:3" x14ac:dyDescent="0.25">
      <c r="C845" s="32"/>
    </row>
    <row r="846" spans="3:3" x14ac:dyDescent="0.25">
      <c r="C846" s="32"/>
    </row>
    <row r="847" spans="3:3" x14ac:dyDescent="0.25">
      <c r="C847" s="32"/>
    </row>
    <row r="848" spans="3:3" x14ac:dyDescent="0.25">
      <c r="C848" s="32"/>
    </row>
    <row r="849" spans="3:3" x14ac:dyDescent="0.25">
      <c r="C849" s="32"/>
    </row>
    <row r="850" spans="3:3" x14ac:dyDescent="0.25">
      <c r="C850" s="32"/>
    </row>
    <row r="851" spans="3:3" x14ac:dyDescent="0.25">
      <c r="C851" s="32"/>
    </row>
    <row r="852" spans="3:3" x14ac:dyDescent="0.25">
      <c r="C852" s="32"/>
    </row>
    <row r="853" spans="3:3" x14ac:dyDescent="0.25">
      <c r="C853" s="32"/>
    </row>
    <row r="854" spans="3:3" x14ac:dyDescent="0.25">
      <c r="C854" s="32"/>
    </row>
    <row r="855" spans="3:3" x14ac:dyDescent="0.25">
      <c r="C855" s="32"/>
    </row>
    <row r="856" spans="3:3" x14ac:dyDescent="0.25">
      <c r="C856" s="32"/>
    </row>
    <row r="857" spans="3:3" x14ac:dyDescent="0.25">
      <c r="C857" s="32"/>
    </row>
    <row r="858" spans="3:3" x14ac:dyDescent="0.25">
      <c r="C858" s="32"/>
    </row>
    <row r="859" spans="3:3" x14ac:dyDescent="0.25">
      <c r="C859" s="32"/>
    </row>
    <row r="860" spans="3:3" x14ac:dyDescent="0.25">
      <c r="C860" s="32"/>
    </row>
    <row r="861" spans="3:3" x14ac:dyDescent="0.25">
      <c r="C861" s="32"/>
    </row>
    <row r="862" spans="3:3" x14ac:dyDescent="0.25">
      <c r="C862" s="32"/>
    </row>
    <row r="863" spans="3:3" x14ac:dyDescent="0.25">
      <c r="C863" s="32"/>
    </row>
    <row r="864" spans="3:3" x14ac:dyDescent="0.25">
      <c r="C864" s="32"/>
    </row>
    <row r="865" spans="3:3" x14ac:dyDescent="0.25">
      <c r="C865" s="32"/>
    </row>
    <row r="866" spans="3:3" x14ac:dyDescent="0.25">
      <c r="C866" s="32"/>
    </row>
    <row r="867" spans="3:3" x14ac:dyDescent="0.25">
      <c r="C867" s="32"/>
    </row>
    <row r="868" spans="3:3" x14ac:dyDescent="0.25">
      <c r="C868" s="32"/>
    </row>
    <row r="869" spans="3:3" x14ac:dyDescent="0.25">
      <c r="C869" s="32"/>
    </row>
    <row r="870" spans="3:3" x14ac:dyDescent="0.25">
      <c r="C870" s="32"/>
    </row>
    <row r="871" spans="3:3" x14ac:dyDescent="0.25">
      <c r="C871" s="32"/>
    </row>
    <row r="872" spans="3:3" x14ac:dyDescent="0.25">
      <c r="C872" s="32"/>
    </row>
    <row r="873" spans="3:3" x14ac:dyDescent="0.25">
      <c r="C873" s="32"/>
    </row>
    <row r="874" spans="3:3" x14ac:dyDescent="0.25">
      <c r="C874" s="32"/>
    </row>
    <row r="875" spans="3:3" x14ac:dyDescent="0.25">
      <c r="C875" s="32"/>
    </row>
    <row r="876" spans="3:3" x14ac:dyDescent="0.25">
      <c r="C876" s="32"/>
    </row>
    <row r="877" spans="3:3" x14ac:dyDescent="0.25">
      <c r="C877" s="32"/>
    </row>
    <row r="878" spans="3:3" x14ac:dyDescent="0.25">
      <c r="C878" s="32"/>
    </row>
    <row r="879" spans="3:3" x14ac:dyDescent="0.25">
      <c r="C879" s="32"/>
    </row>
    <row r="880" spans="3:3" x14ac:dyDescent="0.25">
      <c r="C880" s="32"/>
    </row>
    <row r="881" spans="3:3" x14ac:dyDescent="0.25">
      <c r="C881" s="32"/>
    </row>
    <row r="882" spans="3:3" x14ac:dyDescent="0.25">
      <c r="C882" s="32"/>
    </row>
    <row r="883" spans="3:3" x14ac:dyDescent="0.25">
      <c r="C883" s="32"/>
    </row>
    <row r="884" spans="3:3" x14ac:dyDescent="0.25">
      <c r="C884" s="32"/>
    </row>
    <row r="885" spans="3:3" x14ac:dyDescent="0.25">
      <c r="C885" s="32"/>
    </row>
    <row r="886" spans="3:3" x14ac:dyDescent="0.25">
      <c r="C886" s="32"/>
    </row>
    <row r="887" spans="3:3" x14ac:dyDescent="0.25">
      <c r="C887" s="32"/>
    </row>
    <row r="888" spans="3:3" x14ac:dyDescent="0.25">
      <c r="C888" s="32"/>
    </row>
    <row r="889" spans="3:3" x14ac:dyDescent="0.25">
      <c r="C889" s="32"/>
    </row>
    <row r="890" spans="3:3" x14ac:dyDescent="0.25">
      <c r="C890" s="32"/>
    </row>
    <row r="891" spans="3:3" x14ac:dyDescent="0.25">
      <c r="C891" s="32"/>
    </row>
    <row r="892" spans="3:3" x14ac:dyDescent="0.25">
      <c r="C892" s="32"/>
    </row>
    <row r="893" spans="3:3" x14ac:dyDescent="0.25">
      <c r="C893" s="32"/>
    </row>
    <row r="894" spans="3:3" x14ac:dyDescent="0.25">
      <c r="C894" s="32"/>
    </row>
    <row r="895" spans="3:3" x14ac:dyDescent="0.25">
      <c r="C895" s="32"/>
    </row>
    <row r="896" spans="3:3" x14ac:dyDescent="0.25">
      <c r="C896" s="32"/>
    </row>
    <row r="897" spans="3:3" x14ac:dyDescent="0.25">
      <c r="C897" s="32"/>
    </row>
    <row r="898" spans="3:3" x14ac:dyDescent="0.25">
      <c r="C898" s="32"/>
    </row>
    <row r="899" spans="3:3" x14ac:dyDescent="0.25">
      <c r="C899" s="32"/>
    </row>
    <row r="900" spans="3:3" x14ac:dyDescent="0.25">
      <c r="C900" s="32"/>
    </row>
    <row r="901" spans="3:3" x14ac:dyDescent="0.25">
      <c r="C901" s="32"/>
    </row>
    <row r="902" spans="3:3" x14ac:dyDescent="0.25">
      <c r="C902" s="32"/>
    </row>
    <row r="903" spans="3:3" x14ac:dyDescent="0.25">
      <c r="C903" s="32"/>
    </row>
    <row r="904" spans="3:3" x14ac:dyDescent="0.25">
      <c r="C904" s="32"/>
    </row>
    <row r="905" spans="3:3" x14ac:dyDescent="0.25">
      <c r="C905" s="32"/>
    </row>
    <row r="906" spans="3:3" x14ac:dyDescent="0.25">
      <c r="C906" s="32"/>
    </row>
    <row r="907" spans="3:3" x14ac:dyDescent="0.25">
      <c r="C907" s="32"/>
    </row>
    <row r="908" spans="3:3" x14ac:dyDescent="0.25">
      <c r="C908" s="32"/>
    </row>
    <row r="909" spans="3:3" x14ac:dyDescent="0.25">
      <c r="C909" s="32"/>
    </row>
    <row r="910" spans="3:3" x14ac:dyDescent="0.25">
      <c r="C910" s="32"/>
    </row>
    <row r="911" spans="3:3" x14ac:dyDescent="0.25">
      <c r="C911" s="32"/>
    </row>
    <row r="912" spans="3:3" x14ac:dyDescent="0.25">
      <c r="C912" s="32"/>
    </row>
    <row r="913" spans="3:3" x14ac:dyDescent="0.25">
      <c r="C913" s="32"/>
    </row>
    <row r="914" spans="3:3" x14ac:dyDescent="0.25">
      <c r="C914" s="32"/>
    </row>
    <row r="915" spans="3:3" x14ac:dyDescent="0.25">
      <c r="C915" s="32"/>
    </row>
    <row r="916" spans="3:3" x14ac:dyDescent="0.25">
      <c r="C916" s="32"/>
    </row>
    <row r="917" spans="3:3" x14ac:dyDescent="0.25">
      <c r="C917" s="32"/>
    </row>
    <row r="918" spans="3:3" x14ac:dyDescent="0.25">
      <c r="C918" s="32"/>
    </row>
    <row r="919" spans="3:3" x14ac:dyDescent="0.25">
      <c r="C919" s="32"/>
    </row>
    <row r="920" spans="3:3" x14ac:dyDescent="0.25">
      <c r="C920" s="32"/>
    </row>
    <row r="921" spans="3:3" x14ac:dyDescent="0.25">
      <c r="C921" s="32"/>
    </row>
    <row r="922" spans="3:3" x14ac:dyDescent="0.25">
      <c r="C922" s="32"/>
    </row>
    <row r="923" spans="3:3" x14ac:dyDescent="0.25">
      <c r="C923" s="32"/>
    </row>
    <row r="924" spans="3:3" x14ac:dyDescent="0.25">
      <c r="C924" s="32"/>
    </row>
    <row r="925" spans="3:3" x14ac:dyDescent="0.25">
      <c r="C925" s="32"/>
    </row>
    <row r="926" spans="3:3" x14ac:dyDescent="0.25">
      <c r="C926" s="32"/>
    </row>
    <row r="927" spans="3:3" x14ac:dyDescent="0.25">
      <c r="C927" s="32"/>
    </row>
    <row r="928" spans="3:3" x14ac:dyDescent="0.25">
      <c r="C928" s="32"/>
    </row>
    <row r="929" spans="3:3" x14ac:dyDescent="0.25">
      <c r="C929" s="32"/>
    </row>
    <row r="930" spans="3:3" x14ac:dyDescent="0.25">
      <c r="C930" s="32"/>
    </row>
    <row r="931" spans="3:3" x14ac:dyDescent="0.25">
      <c r="C931" s="32"/>
    </row>
    <row r="932" spans="3:3" x14ac:dyDescent="0.25">
      <c r="C932" s="32"/>
    </row>
    <row r="933" spans="3:3" x14ac:dyDescent="0.25">
      <c r="C933" s="32"/>
    </row>
    <row r="934" spans="3:3" x14ac:dyDescent="0.25">
      <c r="C934" s="32"/>
    </row>
    <row r="935" spans="3:3" x14ac:dyDescent="0.25">
      <c r="C935" s="32"/>
    </row>
    <row r="936" spans="3:3" x14ac:dyDescent="0.25">
      <c r="C936" s="32"/>
    </row>
    <row r="937" spans="3:3" x14ac:dyDescent="0.25">
      <c r="C937" s="32"/>
    </row>
    <row r="938" spans="3:3" x14ac:dyDescent="0.25">
      <c r="C938" s="32"/>
    </row>
    <row r="939" spans="3:3" x14ac:dyDescent="0.25">
      <c r="C939" s="32"/>
    </row>
    <row r="940" spans="3:3" x14ac:dyDescent="0.25">
      <c r="C940" s="32"/>
    </row>
    <row r="941" spans="3:3" x14ac:dyDescent="0.25">
      <c r="C941" s="32"/>
    </row>
    <row r="942" spans="3:3" x14ac:dyDescent="0.25">
      <c r="C942" s="32"/>
    </row>
    <row r="943" spans="3:3" x14ac:dyDescent="0.25">
      <c r="C943" s="32"/>
    </row>
    <row r="944" spans="3:3" x14ac:dyDescent="0.25">
      <c r="C944" s="32"/>
    </row>
    <row r="945" spans="3:3" x14ac:dyDescent="0.25">
      <c r="C945" s="32"/>
    </row>
    <row r="946" spans="3:3" x14ac:dyDescent="0.25">
      <c r="C946" s="32"/>
    </row>
    <row r="947" spans="3:3" x14ac:dyDescent="0.25">
      <c r="C947" s="32"/>
    </row>
    <row r="948" spans="3:3" x14ac:dyDescent="0.25">
      <c r="C948" s="32"/>
    </row>
    <row r="949" spans="3:3" x14ac:dyDescent="0.25">
      <c r="C949" s="32"/>
    </row>
    <row r="950" spans="3:3" x14ac:dyDescent="0.25">
      <c r="C950" s="32"/>
    </row>
    <row r="951" spans="3:3" x14ac:dyDescent="0.25">
      <c r="C951" s="32"/>
    </row>
    <row r="952" spans="3:3" x14ac:dyDescent="0.25">
      <c r="C952" s="32"/>
    </row>
    <row r="953" spans="3:3" x14ac:dyDescent="0.25">
      <c r="C953" s="32"/>
    </row>
    <row r="954" spans="3:3" x14ac:dyDescent="0.25">
      <c r="C954" s="32"/>
    </row>
    <row r="955" spans="3:3" x14ac:dyDescent="0.25">
      <c r="C955" s="32"/>
    </row>
    <row r="956" spans="3:3" x14ac:dyDescent="0.25">
      <c r="C956" s="32"/>
    </row>
    <row r="957" spans="3:3" x14ac:dyDescent="0.25">
      <c r="C957" s="32"/>
    </row>
    <row r="958" spans="3:3" x14ac:dyDescent="0.25">
      <c r="C958" s="32"/>
    </row>
    <row r="959" spans="3:3" x14ac:dyDescent="0.25">
      <c r="C959" s="32"/>
    </row>
    <row r="960" spans="3:3" x14ac:dyDescent="0.25">
      <c r="C960" s="32"/>
    </row>
    <row r="961" spans="3:3" x14ac:dyDescent="0.25">
      <c r="C961" s="32"/>
    </row>
    <row r="962" spans="3:3" x14ac:dyDescent="0.25">
      <c r="C962" s="32"/>
    </row>
    <row r="963" spans="3:3" x14ac:dyDescent="0.25">
      <c r="C963" s="32"/>
    </row>
    <row r="964" spans="3:3" x14ac:dyDescent="0.25">
      <c r="C964" s="32"/>
    </row>
    <row r="965" spans="3:3" x14ac:dyDescent="0.25">
      <c r="C965" s="32"/>
    </row>
    <row r="966" spans="3:3" x14ac:dyDescent="0.25">
      <c r="C966" s="32"/>
    </row>
    <row r="967" spans="3:3" x14ac:dyDescent="0.25">
      <c r="C967" s="32"/>
    </row>
    <row r="968" spans="3:3" x14ac:dyDescent="0.25">
      <c r="C968" s="32"/>
    </row>
    <row r="969" spans="3:3" x14ac:dyDescent="0.25">
      <c r="C969" s="32"/>
    </row>
    <row r="970" spans="3:3" x14ac:dyDescent="0.25">
      <c r="C970" s="32"/>
    </row>
    <row r="971" spans="3:3" x14ac:dyDescent="0.25">
      <c r="C971" s="32"/>
    </row>
    <row r="972" spans="3:3" x14ac:dyDescent="0.25">
      <c r="C972" s="32"/>
    </row>
    <row r="973" spans="3:3" x14ac:dyDescent="0.25">
      <c r="C973" s="32"/>
    </row>
    <row r="974" spans="3:3" x14ac:dyDescent="0.25">
      <c r="C974" s="32"/>
    </row>
    <row r="975" spans="3:3" x14ac:dyDescent="0.25">
      <c r="C975" s="32"/>
    </row>
    <row r="976" spans="3:3" x14ac:dyDescent="0.25">
      <c r="C976" s="32"/>
    </row>
    <row r="977" spans="3:3" x14ac:dyDescent="0.25">
      <c r="C977" s="32"/>
    </row>
    <row r="978" spans="3:3" x14ac:dyDescent="0.25">
      <c r="C978" s="32"/>
    </row>
    <row r="979" spans="3:3" x14ac:dyDescent="0.25">
      <c r="C979" s="32"/>
    </row>
    <row r="980" spans="3:3" x14ac:dyDescent="0.25">
      <c r="C980" s="32"/>
    </row>
    <row r="981" spans="3:3" x14ac:dyDescent="0.25">
      <c r="C981" s="32"/>
    </row>
    <row r="982" spans="3:3" x14ac:dyDescent="0.25">
      <c r="C982" s="32"/>
    </row>
    <row r="983" spans="3:3" x14ac:dyDescent="0.25">
      <c r="C983" s="32"/>
    </row>
    <row r="984" spans="3:3" x14ac:dyDescent="0.25">
      <c r="C984" s="32"/>
    </row>
    <row r="985" spans="3:3" x14ac:dyDescent="0.25">
      <c r="C985" s="32"/>
    </row>
    <row r="986" spans="3:3" x14ac:dyDescent="0.25">
      <c r="C986" s="32"/>
    </row>
    <row r="987" spans="3:3" x14ac:dyDescent="0.25">
      <c r="C987" s="32"/>
    </row>
    <row r="988" spans="3:3" x14ac:dyDescent="0.25">
      <c r="C988" s="32"/>
    </row>
    <row r="989" spans="3:3" x14ac:dyDescent="0.25">
      <c r="C989" s="32"/>
    </row>
    <row r="990" spans="3:3" x14ac:dyDescent="0.25">
      <c r="C990" s="32"/>
    </row>
    <row r="991" spans="3:3" x14ac:dyDescent="0.25">
      <c r="C991" s="32"/>
    </row>
    <row r="992" spans="3:3" x14ac:dyDescent="0.25">
      <c r="C992" s="32"/>
    </row>
    <row r="993" spans="3:3" x14ac:dyDescent="0.25">
      <c r="C993" s="32"/>
    </row>
    <row r="994" spans="3:3" x14ac:dyDescent="0.25">
      <c r="C994" s="32"/>
    </row>
    <row r="995" spans="3:3" x14ac:dyDescent="0.25">
      <c r="C995" s="32"/>
    </row>
    <row r="996" spans="3:3" x14ac:dyDescent="0.25">
      <c r="C996" s="32"/>
    </row>
    <row r="997" spans="3:3" x14ac:dyDescent="0.25">
      <c r="C997" s="32"/>
    </row>
    <row r="998" spans="3:3" x14ac:dyDescent="0.25">
      <c r="C998" s="32"/>
    </row>
    <row r="999" spans="3:3" x14ac:dyDescent="0.25">
      <c r="C999" s="32"/>
    </row>
    <row r="1000" spans="3:3" x14ac:dyDescent="0.25">
      <c r="C1000" s="32"/>
    </row>
    <row r="1001" spans="3:3" x14ac:dyDescent="0.25">
      <c r="C1001" s="32"/>
    </row>
    <row r="1002" spans="3:3" x14ac:dyDescent="0.25">
      <c r="C1002" s="32"/>
    </row>
    <row r="1003" spans="3:3" x14ac:dyDescent="0.25">
      <c r="C1003" s="32"/>
    </row>
    <row r="1004" spans="3:3" x14ac:dyDescent="0.25">
      <c r="C1004" s="32"/>
    </row>
    <row r="1005" spans="3:3" x14ac:dyDescent="0.25">
      <c r="C1005" s="32"/>
    </row>
    <row r="1006" spans="3:3" x14ac:dyDescent="0.25">
      <c r="C1006" s="32"/>
    </row>
    <row r="1007" spans="3:3" x14ac:dyDescent="0.25">
      <c r="C1007" s="32"/>
    </row>
    <row r="1008" spans="3:3" x14ac:dyDescent="0.25">
      <c r="C1008" s="32"/>
    </row>
    <row r="1009" spans="3:3" x14ac:dyDescent="0.25">
      <c r="C1009" s="32"/>
    </row>
    <row r="1010" spans="3:3" x14ac:dyDescent="0.25">
      <c r="C1010" s="32"/>
    </row>
    <row r="1011" spans="3:3" x14ac:dyDescent="0.25">
      <c r="C1011" s="32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09375" defaultRowHeight="13.2" x14ac:dyDescent="0.25"/>
  <cols>
    <col min="1" max="1" width="9.109375" style="33"/>
    <col min="2" max="2" width="34.33203125" style="33" customWidth="1"/>
    <col min="3" max="3" width="12.6640625" style="36" bestFit="1" customWidth="1"/>
    <col min="4" max="4" width="10.6640625" style="36" customWidth="1"/>
    <col min="5" max="5" width="12.6640625" style="36" bestFit="1" customWidth="1"/>
    <col min="6" max="6" width="11.109375" style="36" customWidth="1"/>
    <col min="7" max="16384" width="9.109375" style="33"/>
  </cols>
  <sheetData>
    <row r="1" spans="1:6" ht="66" x14ac:dyDescent="0.25">
      <c r="A1" s="18" t="s">
        <v>573</v>
      </c>
      <c r="B1" s="18" t="s">
        <v>574</v>
      </c>
      <c r="C1" s="53" t="s">
        <v>575</v>
      </c>
      <c r="D1" s="53" t="s">
        <v>576</v>
      </c>
      <c r="E1" s="53" t="s">
        <v>577</v>
      </c>
      <c r="F1" s="53" t="s">
        <v>578</v>
      </c>
    </row>
    <row r="2" spans="1:6" x14ac:dyDescent="0.25">
      <c r="A2" s="34" t="s">
        <v>13</v>
      </c>
      <c r="B2" s="34" t="s">
        <v>14</v>
      </c>
      <c r="C2" s="35">
        <v>0</v>
      </c>
      <c r="D2" s="35">
        <v>0</v>
      </c>
      <c r="E2" s="35">
        <v>0</v>
      </c>
      <c r="F2" s="36">
        <f>C2-D2-E2</f>
        <v>0</v>
      </c>
    </row>
    <row r="3" spans="1:6" x14ac:dyDescent="0.25">
      <c r="A3" s="34" t="s">
        <v>15</v>
      </c>
      <c r="B3" s="34" t="s">
        <v>16</v>
      </c>
      <c r="C3" s="35">
        <v>0</v>
      </c>
      <c r="D3" s="35">
        <v>0</v>
      </c>
      <c r="E3" s="35">
        <v>0</v>
      </c>
      <c r="F3" s="36">
        <f t="shared" ref="F3:F66" si="0">C3-D3-E3</f>
        <v>0</v>
      </c>
    </row>
    <row r="4" spans="1:6" x14ac:dyDescent="0.25">
      <c r="A4" s="34" t="s">
        <v>17</v>
      </c>
      <c r="B4" s="34" t="s">
        <v>18</v>
      </c>
      <c r="C4" s="35">
        <v>0</v>
      </c>
      <c r="D4" s="35">
        <v>0</v>
      </c>
      <c r="E4" s="35">
        <v>0</v>
      </c>
      <c r="F4" s="36">
        <f t="shared" si="0"/>
        <v>0</v>
      </c>
    </row>
    <row r="5" spans="1:6" x14ac:dyDescent="0.25">
      <c r="A5" s="34" t="s">
        <v>19</v>
      </c>
      <c r="B5" s="34" t="s">
        <v>20</v>
      </c>
      <c r="C5" s="35">
        <v>0</v>
      </c>
      <c r="D5" s="35">
        <v>0</v>
      </c>
      <c r="E5" s="35">
        <v>0</v>
      </c>
      <c r="F5" s="36">
        <f t="shared" si="0"/>
        <v>0</v>
      </c>
    </row>
    <row r="6" spans="1:6" x14ac:dyDescent="0.25">
      <c r="A6" s="34" t="s">
        <v>21</v>
      </c>
      <c r="B6" s="34" t="s">
        <v>22</v>
      </c>
      <c r="C6" s="35">
        <v>0</v>
      </c>
      <c r="D6" s="35">
        <v>0</v>
      </c>
      <c r="E6" s="35">
        <v>0</v>
      </c>
      <c r="F6" s="36">
        <f t="shared" si="0"/>
        <v>0</v>
      </c>
    </row>
    <row r="7" spans="1:6" x14ac:dyDescent="0.25">
      <c r="A7" s="34" t="s">
        <v>23</v>
      </c>
      <c r="B7" s="34" t="s">
        <v>24</v>
      </c>
      <c r="C7" s="35">
        <v>0</v>
      </c>
      <c r="D7" s="35">
        <v>0</v>
      </c>
      <c r="E7" s="35">
        <v>0</v>
      </c>
      <c r="F7" s="36">
        <f t="shared" si="0"/>
        <v>0</v>
      </c>
    </row>
    <row r="8" spans="1:6" x14ac:dyDescent="0.25">
      <c r="A8" s="34" t="s">
        <v>25</v>
      </c>
      <c r="B8" s="34" t="s">
        <v>26</v>
      </c>
      <c r="C8" s="35">
        <v>0</v>
      </c>
      <c r="D8" s="35">
        <v>0</v>
      </c>
      <c r="E8" s="35">
        <v>0</v>
      </c>
      <c r="F8" s="36">
        <f t="shared" si="0"/>
        <v>0</v>
      </c>
    </row>
    <row r="9" spans="1:6" x14ac:dyDescent="0.25">
      <c r="A9" s="34" t="s">
        <v>27</v>
      </c>
      <c r="B9" s="34" t="s">
        <v>28</v>
      </c>
      <c r="C9" s="35">
        <v>0</v>
      </c>
      <c r="D9" s="35">
        <v>0</v>
      </c>
      <c r="E9" s="35">
        <v>0</v>
      </c>
      <c r="F9" s="36">
        <f t="shared" si="0"/>
        <v>0</v>
      </c>
    </row>
    <row r="10" spans="1:6" x14ac:dyDescent="0.25">
      <c r="A10" s="34" t="s">
        <v>29</v>
      </c>
      <c r="B10" s="34" t="s">
        <v>30</v>
      </c>
      <c r="C10" s="35">
        <v>0</v>
      </c>
      <c r="D10" s="35">
        <v>0</v>
      </c>
      <c r="E10" s="35">
        <v>0</v>
      </c>
      <c r="F10" s="36">
        <f t="shared" si="0"/>
        <v>0</v>
      </c>
    </row>
    <row r="11" spans="1:6" x14ac:dyDescent="0.25">
      <c r="A11" s="34" t="s">
        <v>31</v>
      </c>
      <c r="B11" s="34" t="s">
        <v>32</v>
      </c>
      <c r="C11" s="35">
        <v>316902.48</v>
      </c>
      <c r="D11" s="35">
        <v>0</v>
      </c>
      <c r="E11" s="35">
        <v>316902.48</v>
      </c>
      <c r="F11" s="36">
        <f t="shared" si="0"/>
        <v>0</v>
      </c>
    </row>
    <row r="12" spans="1:6" x14ac:dyDescent="0.25">
      <c r="A12" s="34" t="s">
        <v>33</v>
      </c>
      <c r="B12" s="34" t="s">
        <v>34</v>
      </c>
      <c r="C12" s="35">
        <v>0</v>
      </c>
      <c r="D12" s="35">
        <v>0</v>
      </c>
      <c r="E12" s="35">
        <v>0</v>
      </c>
      <c r="F12" s="36">
        <f t="shared" si="0"/>
        <v>0</v>
      </c>
    </row>
    <row r="13" spans="1:6" x14ac:dyDescent="0.25">
      <c r="A13" s="34" t="s">
        <v>35</v>
      </c>
      <c r="B13" s="34" t="s">
        <v>36</v>
      </c>
      <c r="C13" s="35">
        <v>0</v>
      </c>
      <c r="D13" s="35">
        <v>0</v>
      </c>
      <c r="E13" s="35">
        <v>0</v>
      </c>
      <c r="F13" s="36">
        <f t="shared" si="0"/>
        <v>0</v>
      </c>
    </row>
    <row r="14" spans="1:6" x14ac:dyDescent="0.25">
      <c r="A14" s="34" t="s">
        <v>37</v>
      </c>
      <c r="B14" s="34" t="s">
        <v>38</v>
      </c>
      <c r="C14" s="35">
        <v>0</v>
      </c>
      <c r="D14" s="35">
        <v>0</v>
      </c>
      <c r="E14" s="35">
        <v>0</v>
      </c>
      <c r="F14" s="36">
        <f t="shared" si="0"/>
        <v>0</v>
      </c>
    </row>
    <row r="15" spans="1:6" x14ac:dyDescent="0.25">
      <c r="A15" s="34" t="s">
        <v>39</v>
      </c>
      <c r="B15" s="34" t="s">
        <v>40</v>
      </c>
      <c r="C15" s="35">
        <v>0</v>
      </c>
      <c r="D15" s="35">
        <v>0</v>
      </c>
      <c r="E15" s="35">
        <v>0</v>
      </c>
      <c r="F15" s="36">
        <f t="shared" si="0"/>
        <v>0</v>
      </c>
    </row>
    <row r="16" spans="1:6" x14ac:dyDescent="0.25">
      <c r="A16" s="34" t="s">
        <v>41</v>
      </c>
      <c r="B16" s="34" t="s">
        <v>42</v>
      </c>
      <c r="C16" s="35">
        <v>0</v>
      </c>
      <c r="D16" s="35">
        <v>0</v>
      </c>
      <c r="E16" s="35">
        <v>0</v>
      </c>
      <c r="F16" s="36">
        <f t="shared" si="0"/>
        <v>0</v>
      </c>
    </row>
    <row r="17" spans="1:6" x14ac:dyDescent="0.25">
      <c r="A17" s="34" t="s">
        <v>43</v>
      </c>
      <c r="B17" s="34" t="s">
        <v>44</v>
      </c>
      <c r="C17" s="35">
        <v>0</v>
      </c>
      <c r="D17" s="35">
        <v>0</v>
      </c>
      <c r="E17" s="35">
        <v>0</v>
      </c>
      <c r="F17" s="36">
        <f t="shared" si="0"/>
        <v>0</v>
      </c>
    </row>
    <row r="18" spans="1:6" x14ac:dyDescent="0.25">
      <c r="A18" s="34" t="s">
        <v>45</v>
      </c>
      <c r="B18" s="34" t="s">
        <v>46</v>
      </c>
      <c r="C18" s="35">
        <v>0</v>
      </c>
      <c r="D18" s="35">
        <v>0</v>
      </c>
      <c r="E18" s="35">
        <v>0</v>
      </c>
      <c r="F18" s="36">
        <f t="shared" si="0"/>
        <v>0</v>
      </c>
    </row>
    <row r="19" spans="1:6" x14ac:dyDescent="0.25">
      <c r="A19" s="34" t="s">
        <v>47</v>
      </c>
      <c r="B19" s="34" t="s">
        <v>48</v>
      </c>
      <c r="C19" s="35">
        <v>3101384.1</v>
      </c>
      <c r="D19" s="35">
        <v>0</v>
      </c>
      <c r="E19" s="35">
        <v>3101384.1</v>
      </c>
      <c r="F19" s="36">
        <f t="shared" si="0"/>
        <v>0</v>
      </c>
    </row>
    <row r="20" spans="1:6" x14ac:dyDescent="0.25">
      <c r="A20" s="34" t="s">
        <v>49</v>
      </c>
      <c r="B20" s="34" t="s">
        <v>50</v>
      </c>
      <c r="C20" s="35">
        <v>1839341.29</v>
      </c>
      <c r="D20" s="35">
        <v>0</v>
      </c>
      <c r="E20" s="35">
        <v>1839341.29</v>
      </c>
      <c r="F20" s="36">
        <f t="shared" si="0"/>
        <v>0</v>
      </c>
    </row>
    <row r="21" spans="1:6" x14ac:dyDescent="0.25">
      <c r="A21" s="34" t="s">
        <v>51</v>
      </c>
      <c r="B21" s="34" t="s">
        <v>52</v>
      </c>
      <c r="C21" s="35">
        <v>2579989.66</v>
      </c>
      <c r="D21" s="35">
        <v>0</v>
      </c>
      <c r="E21" s="35">
        <v>2327938.66</v>
      </c>
      <c r="F21" s="36">
        <f t="shared" si="0"/>
        <v>252051</v>
      </c>
    </row>
    <row r="22" spans="1:6" x14ac:dyDescent="0.25">
      <c r="A22" s="34" t="s">
        <v>53</v>
      </c>
      <c r="B22" s="34" t="s">
        <v>54</v>
      </c>
      <c r="C22" s="35">
        <v>0</v>
      </c>
      <c r="D22" s="35">
        <v>0</v>
      </c>
      <c r="E22" s="35">
        <v>0</v>
      </c>
      <c r="F22" s="36">
        <f t="shared" si="0"/>
        <v>0</v>
      </c>
    </row>
    <row r="23" spans="1:6" x14ac:dyDescent="0.25">
      <c r="A23" s="34" t="s">
        <v>55</v>
      </c>
      <c r="B23" s="34" t="s">
        <v>56</v>
      </c>
      <c r="C23" s="35">
        <v>0</v>
      </c>
      <c r="D23" s="35">
        <v>0</v>
      </c>
      <c r="E23" s="35">
        <v>0</v>
      </c>
      <c r="F23" s="36">
        <f t="shared" si="0"/>
        <v>0</v>
      </c>
    </row>
    <row r="24" spans="1:6" x14ac:dyDescent="0.25">
      <c r="A24" s="34" t="s">
        <v>57</v>
      </c>
      <c r="B24" s="34" t="s">
        <v>58</v>
      </c>
      <c r="C24" s="35">
        <v>0</v>
      </c>
      <c r="D24" s="35">
        <v>0</v>
      </c>
      <c r="E24" s="35">
        <v>0</v>
      </c>
      <c r="F24" s="36">
        <f t="shared" si="0"/>
        <v>0</v>
      </c>
    </row>
    <row r="25" spans="1:6" x14ac:dyDescent="0.25">
      <c r="A25" s="34" t="s">
        <v>59</v>
      </c>
      <c r="B25" s="34" t="s">
        <v>60</v>
      </c>
      <c r="C25" s="35">
        <v>0</v>
      </c>
      <c r="D25" s="35">
        <v>0</v>
      </c>
      <c r="E25" s="35">
        <v>0</v>
      </c>
      <c r="F25" s="36">
        <f t="shared" si="0"/>
        <v>0</v>
      </c>
    </row>
    <row r="26" spans="1:6" x14ac:dyDescent="0.25">
      <c r="A26" s="34" t="s">
        <v>61</v>
      </c>
      <c r="B26" s="34" t="s">
        <v>62</v>
      </c>
      <c r="C26" s="35">
        <v>0</v>
      </c>
      <c r="D26" s="35">
        <v>0</v>
      </c>
      <c r="E26" s="35">
        <v>0</v>
      </c>
      <c r="F26" s="36">
        <f t="shared" si="0"/>
        <v>0</v>
      </c>
    </row>
    <row r="27" spans="1:6" x14ac:dyDescent="0.25">
      <c r="A27" s="34" t="s">
        <v>63</v>
      </c>
      <c r="B27" s="34" t="s">
        <v>64</v>
      </c>
      <c r="C27" s="35">
        <v>0</v>
      </c>
      <c r="D27" s="35">
        <v>0</v>
      </c>
      <c r="E27" s="35">
        <v>0</v>
      </c>
      <c r="F27" s="36">
        <f t="shared" si="0"/>
        <v>0</v>
      </c>
    </row>
    <row r="28" spans="1:6" x14ac:dyDescent="0.25">
      <c r="A28" s="34" t="s">
        <v>65</v>
      </c>
      <c r="B28" s="34" t="s">
        <v>66</v>
      </c>
      <c r="C28" s="35">
        <v>0</v>
      </c>
      <c r="D28" s="35">
        <v>0</v>
      </c>
      <c r="E28" s="35">
        <v>0</v>
      </c>
      <c r="F28" s="36">
        <f t="shared" si="0"/>
        <v>0</v>
      </c>
    </row>
    <row r="29" spans="1:6" x14ac:dyDescent="0.25">
      <c r="A29" s="34" t="s">
        <v>67</v>
      </c>
      <c r="B29" s="34" t="s">
        <v>68</v>
      </c>
      <c r="C29" s="35">
        <v>0</v>
      </c>
      <c r="D29" s="35">
        <v>0</v>
      </c>
      <c r="E29" s="35">
        <v>0</v>
      </c>
      <c r="F29" s="36">
        <f t="shared" si="0"/>
        <v>0</v>
      </c>
    </row>
    <row r="30" spans="1:6" x14ac:dyDescent="0.25">
      <c r="A30" s="34" t="s">
        <v>69</v>
      </c>
      <c r="B30" s="34" t="s">
        <v>70</v>
      </c>
      <c r="C30" s="35">
        <v>0</v>
      </c>
      <c r="D30" s="35">
        <v>0</v>
      </c>
      <c r="E30" s="35">
        <v>0</v>
      </c>
      <c r="F30" s="36">
        <f t="shared" si="0"/>
        <v>0</v>
      </c>
    </row>
    <row r="31" spans="1:6" x14ac:dyDescent="0.25">
      <c r="A31" s="34" t="s">
        <v>71</v>
      </c>
      <c r="B31" s="34" t="s">
        <v>72</v>
      </c>
      <c r="C31" s="35">
        <v>0</v>
      </c>
      <c r="D31" s="35">
        <v>0</v>
      </c>
      <c r="E31" s="35">
        <v>0</v>
      </c>
      <c r="F31" s="36">
        <f t="shared" si="0"/>
        <v>0</v>
      </c>
    </row>
    <row r="32" spans="1:6" x14ac:dyDescent="0.25">
      <c r="A32" s="34" t="s">
        <v>73</v>
      </c>
      <c r="B32" s="34" t="s">
        <v>74</v>
      </c>
      <c r="C32" s="35">
        <v>0</v>
      </c>
      <c r="D32" s="35">
        <v>0</v>
      </c>
      <c r="E32" s="35">
        <v>0</v>
      </c>
      <c r="F32" s="36">
        <f t="shared" si="0"/>
        <v>0</v>
      </c>
    </row>
    <row r="33" spans="1:6" x14ac:dyDescent="0.25">
      <c r="A33" s="34" t="s">
        <v>75</v>
      </c>
      <c r="B33" s="34" t="s">
        <v>76</v>
      </c>
      <c r="C33" s="35">
        <v>0</v>
      </c>
      <c r="D33" s="35">
        <v>0</v>
      </c>
      <c r="E33" s="35">
        <v>0</v>
      </c>
      <c r="F33" s="36">
        <f t="shared" si="0"/>
        <v>0</v>
      </c>
    </row>
    <row r="34" spans="1:6" x14ac:dyDescent="0.25">
      <c r="A34" s="34" t="s">
        <v>77</v>
      </c>
      <c r="B34" s="34" t="s">
        <v>78</v>
      </c>
      <c r="C34" s="35">
        <v>0</v>
      </c>
      <c r="D34" s="35">
        <v>0</v>
      </c>
      <c r="E34" s="35">
        <v>0</v>
      </c>
      <c r="F34" s="36">
        <f t="shared" si="0"/>
        <v>0</v>
      </c>
    </row>
    <row r="35" spans="1:6" x14ac:dyDescent="0.25">
      <c r="A35" s="34" t="s">
        <v>79</v>
      </c>
      <c r="B35" s="34" t="s">
        <v>80</v>
      </c>
      <c r="C35" s="35">
        <v>0</v>
      </c>
      <c r="D35" s="35">
        <v>0</v>
      </c>
      <c r="E35" s="35">
        <v>0</v>
      </c>
      <c r="F35" s="36">
        <f t="shared" si="0"/>
        <v>0</v>
      </c>
    </row>
    <row r="36" spans="1:6" x14ac:dyDescent="0.25">
      <c r="A36" s="34" t="s">
        <v>81</v>
      </c>
      <c r="B36" s="34" t="s">
        <v>82</v>
      </c>
      <c r="C36" s="35">
        <v>297330.25</v>
      </c>
      <c r="D36" s="35">
        <v>297330.25</v>
      </c>
      <c r="E36" s="35">
        <v>0</v>
      </c>
      <c r="F36" s="36">
        <f t="shared" si="0"/>
        <v>0</v>
      </c>
    </row>
    <row r="37" spans="1:6" x14ac:dyDescent="0.25">
      <c r="A37" s="34" t="s">
        <v>83</v>
      </c>
      <c r="B37" s="34" t="s">
        <v>84</v>
      </c>
      <c r="C37" s="35">
        <v>0</v>
      </c>
      <c r="D37" s="35">
        <v>0</v>
      </c>
      <c r="E37" s="35">
        <v>0</v>
      </c>
      <c r="F37" s="36">
        <f t="shared" si="0"/>
        <v>0</v>
      </c>
    </row>
    <row r="38" spans="1:6" x14ac:dyDescent="0.25">
      <c r="A38" s="34" t="s">
        <v>85</v>
      </c>
      <c r="B38" s="34" t="s">
        <v>86</v>
      </c>
      <c r="C38" s="35">
        <v>0</v>
      </c>
      <c r="D38" s="35">
        <v>0</v>
      </c>
      <c r="E38" s="35">
        <v>0</v>
      </c>
      <c r="F38" s="36">
        <f t="shared" si="0"/>
        <v>0</v>
      </c>
    </row>
    <row r="39" spans="1:6" x14ac:dyDescent="0.25">
      <c r="A39" s="34" t="s">
        <v>87</v>
      </c>
      <c r="B39" s="34" t="s">
        <v>88</v>
      </c>
      <c r="C39" s="35">
        <v>0</v>
      </c>
      <c r="D39" s="35">
        <v>0</v>
      </c>
      <c r="E39" s="35">
        <v>0</v>
      </c>
      <c r="F39" s="36">
        <f t="shared" si="0"/>
        <v>0</v>
      </c>
    </row>
    <row r="40" spans="1:6" x14ac:dyDescent="0.25">
      <c r="A40" s="34" t="s">
        <v>89</v>
      </c>
      <c r="B40" s="34" t="s">
        <v>90</v>
      </c>
      <c r="C40" s="35">
        <v>0</v>
      </c>
      <c r="D40" s="35">
        <v>0</v>
      </c>
      <c r="E40" s="35">
        <v>0</v>
      </c>
      <c r="F40" s="36">
        <f t="shared" si="0"/>
        <v>0</v>
      </c>
    </row>
    <row r="41" spans="1:6" x14ac:dyDescent="0.25">
      <c r="A41" s="34" t="s">
        <v>91</v>
      </c>
      <c r="B41" s="34" t="s">
        <v>92</v>
      </c>
      <c r="C41" s="35">
        <v>0</v>
      </c>
      <c r="D41" s="35">
        <v>0</v>
      </c>
      <c r="E41" s="35">
        <v>0</v>
      </c>
      <c r="F41" s="36">
        <f t="shared" si="0"/>
        <v>0</v>
      </c>
    </row>
    <row r="42" spans="1:6" x14ac:dyDescent="0.25">
      <c r="A42" s="34" t="s">
        <v>93</v>
      </c>
      <c r="B42" s="34" t="s">
        <v>94</v>
      </c>
      <c r="C42" s="35">
        <v>1158251.17</v>
      </c>
      <c r="D42" s="35">
        <v>0</v>
      </c>
      <c r="E42" s="35">
        <v>1158251.17</v>
      </c>
      <c r="F42" s="36">
        <f t="shared" si="0"/>
        <v>0</v>
      </c>
    </row>
    <row r="43" spans="1:6" x14ac:dyDescent="0.25">
      <c r="A43" s="34" t="s">
        <v>95</v>
      </c>
      <c r="B43" s="34" t="s">
        <v>96</v>
      </c>
      <c r="C43" s="35">
        <v>0</v>
      </c>
      <c r="D43" s="35">
        <v>0</v>
      </c>
      <c r="E43" s="35">
        <v>0</v>
      </c>
      <c r="F43" s="36">
        <f t="shared" si="0"/>
        <v>0</v>
      </c>
    </row>
    <row r="44" spans="1:6" x14ac:dyDescent="0.25">
      <c r="A44" s="34" t="s">
        <v>97</v>
      </c>
      <c r="B44" s="34" t="s">
        <v>98</v>
      </c>
      <c r="C44" s="35">
        <v>0</v>
      </c>
      <c r="D44" s="35">
        <v>0</v>
      </c>
      <c r="E44" s="35">
        <v>0</v>
      </c>
      <c r="F44" s="36">
        <f t="shared" si="0"/>
        <v>0</v>
      </c>
    </row>
    <row r="45" spans="1:6" x14ac:dyDescent="0.25">
      <c r="A45" s="34" t="s">
        <v>99</v>
      </c>
      <c r="B45" s="34" t="s">
        <v>100</v>
      </c>
      <c r="C45" s="35">
        <v>0</v>
      </c>
      <c r="D45" s="35">
        <v>0</v>
      </c>
      <c r="E45" s="35">
        <v>0</v>
      </c>
      <c r="F45" s="36">
        <f t="shared" si="0"/>
        <v>0</v>
      </c>
    </row>
    <row r="46" spans="1:6" x14ac:dyDescent="0.25">
      <c r="A46" s="34" t="s">
        <v>101</v>
      </c>
      <c r="B46" s="34" t="s">
        <v>102</v>
      </c>
      <c r="C46" s="35">
        <v>2059830.55</v>
      </c>
      <c r="D46" s="35">
        <v>0</v>
      </c>
      <c r="E46" s="35">
        <v>1819450.55</v>
      </c>
      <c r="F46" s="36">
        <f t="shared" si="0"/>
        <v>240380</v>
      </c>
    </row>
    <row r="47" spans="1:6" x14ac:dyDescent="0.25">
      <c r="A47" s="34" t="s">
        <v>103</v>
      </c>
      <c r="B47" s="34" t="s">
        <v>104</v>
      </c>
      <c r="C47" s="35">
        <v>9631712.8599999994</v>
      </c>
      <c r="D47" s="35">
        <v>0</v>
      </c>
      <c r="E47" s="35">
        <v>9631712.8599999994</v>
      </c>
      <c r="F47" s="36">
        <f t="shared" si="0"/>
        <v>0</v>
      </c>
    </row>
    <row r="48" spans="1:6" x14ac:dyDescent="0.25">
      <c r="A48" s="34" t="s">
        <v>105</v>
      </c>
      <c r="B48" s="34" t="s">
        <v>106</v>
      </c>
      <c r="C48" s="35">
        <v>0</v>
      </c>
      <c r="D48" s="35">
        <v>0</v>
      </c>
      <c r="E48" s="35">
        <v>0</v>
      </c>
      <c r="F48" s="36">
        <f t="shared" si="0"/>
        <v>0</v>
      </c>
    </row>
    <row r="49" spans="1:6" x14ac:dyDescent="0.25">
      <c r="A49" s="34" t="s">
        <v>107</v>
      </c>
      <c r="B49" s="34" t="s">
        <v>108</v>
      </c>
      <c r="C49" s="35">
        <v>0</v>
      </c>
      <c r="D49" s="35">
        <v>0</v>
      </c>
      <c r="E49" s="35">
        <v>0</v>
      </c>
      <c r="F49" s="36">
        <f t="shared" si="0"/>
        <v>0</v>
      </c>
    </row>
    <row r="50" spans="1:6" x14ac:dyDescent="0.25">
      <c r="A50" s="34" t="s">
        <v>109</v>
      </c>
      <c r="B50" s="34" t="s">
        <v>110</v>
      </c>
      <c r="C50" s="35">
        <v>0</v>
      </c>
      <c r="D50" s="35">
        <v>0</v>
      </c>
      <c r="E50" s="35">
        <v>0</v>
      </c>
      <c r="F50" s="36">
        <f t="shared" si="0"/>
        <v>0</v>
      </c>
    </row>
    <row r="51" spans="1:6" x14ac:dyDescent="0.25">
      <c r="A51" s="34" t="s">
        <v>111</v>
      </c>
      <c r="B51" s="34" t="s">
        <v>112</v>
      </c>
      <c r="C51" s="35">
        <v>0</v>
      </c>
      <c r="D51" s="35">
        <v>0</v>
      </c>
      <c r="E51" s="35">
        <v>0</v>
      </c>
      <c r="F51" s="36">
        <f t="shared" si="0"/>
        <v>0</v>
      </c>
    </row>
    <row r="52" spans="1:6" x14ac:dyDescent="0.25">
      <c r="A52" s="34" t="s">
        <v>113</v>
      </c>
      <c r="B52" s="34" t="s">
        <v>114</v>
      </c>
      <c r="C52" s="35">
        <v>1721671.9</v>
      </c>
      <c r="D52" s="35">
        <v>0</v>
      </c>
      <c r="E52" s="35">
        <v>1721671.9</v>
      </c>
      <c r="F52" s="36">
        <f t="shared" si="0"/>
        <v>0</v>
      </c>
    </row>
    <row r="53" spans="1:6" x14ac:dyDescent="0.25">
      <c r="A53" s="34" t="s">
        <v>115</v>
      </c>
      <c r="B53" s="34" t="s">
        <v>116</v>
      </c>
      <c r="C53" s="35">
        <v>0</v>
      </c>
      <c r="D53" s="35">
        <v>0</v>
      </c>
      <c r="E53" s="35">
        <v>0</v>
      </c>
      <c r="F53" s="36">
        <f t="shared" si="0"/>
        <v>0</v>
      </c>
    </row>
    <row r="54" spans="1:6" x14ac:dyDescent="0.25">
      <c r="A54" s="34" t="s">
        <v>117</v>
      </c>
      <c r="B54" s="34" t="s">
        <v>118</v>
      </c>
      <c r="C54" s="35">
        <v>0</v>
      </c>
      <c r="D54" s="35">
        <v>0</v>
      </c>
      <c r="E54" s="35">
        <v>0</v>
      </c>
      <c r="F54" s="36">
        <f t="shared" si="0"/>
        <v>0</v>
      </c>
    </row>
    <row r="55" spans="1:6" x14ac:dyDescent="0.25">
      <c r="A55" s="34" t="s">
        <v>119</v>
      </c>
      <c r="B55" s="34" t="s">
        <v>120</v>
      </c>
      <c r="C55" s="35">
        <v>0</v>
      </c>
      <c r="D55" s="35">
        <v>0</v>
      </c>
      <c r="E55" s="35">
        <v>0</v>
      </c>
      <c r="F55" s="36">
        <f t="shared" si="0"/>
        <v>0</v>
      </c>
    </row>
    <row r="56" spans="1:6" x14ac:dyDescent="0.25">
      <c r="A56" s="34" t="s">
        <v>121</v>
      </c>
      <c r="B56" s="34" t="s">
        <v>122</v>
      </c>
      <c r="C56" s="35">
        <v>0</v>
      </c>
      <c r="D56" s="35">
        <v>0</v>
      </c>
      <c r="E56" s="35">
        <v>0</v>
      </c>
      <c r="F56" s="36">
        <f t="shared" si="0"/>
        <v>0</v>
      </c>
    </row>
    <row r="57" spans="1:6" x14ac:dyDescent="0.25">
      <c r="A57" s="34" t="s">
        <v>123</v>
      </c>
      <c r="B57" s="34" t="s">
        <v>124</v>
      </c>
      <c r="C57" s="35">
        <v>594935.74</v>
      </c>
      <c r="D57" s="35">
        <v>0</v>
      </c>
      <c r="E57" s="35">
        <v>594935.74</v>
      </c>
      <c r="F57" s="36">
        <f t="shared" si="0"/>
        <v>0</v>
      </c>
    </row>
    <row r="58" spans="1:6" x14ac:dyDescent="0.25">
      <c r="A58" s="34" t="s">
        <v>125</v>
      </c>
      <c r="B58" s="34" t="s">
        <v>126</v>
      </c>
      <c r="C58" s="35">
        <v>0</v>
      </c>
      <c r="D58" s="35">
        <v>0</v>
      </c>
      <c r="E58" s="35">
        <v>0</v>
      </c>
      <c r="F58" s="36">
        <f t="shared" si="0"/>
        <v>0</v>
      </c>
    </row>
    <row r="59" spans="1:6" x14ac:dyDescent="0.25">
      <c r="A59" s="34" t="s">
        <v>127</v>
      </c>
      <c r="B59" s="34" t="s">
        <v>128</v>
      </c>
      <c r="C59" s="35">
        <v>0</v>
      </c>
      <c r="D59" s="35">
        <v>0</v>
      </c>
      <c r="E59" s="35">
        <v>0</v>
      </c>
      <c r="F59" s="36">
        <f t="shared" si="0"/>
        <v>0</v>
      </c>
    </row>
    <row r="60" spans="1:6" x14ac:dyDescent="0.25">
      <c r="A60" s="34" t="s">
        <v>129</v>
      </c>
      <c r="B60" s="34" t="s">
        <v>130</v>
      </c>
      <c r="C60" s="35">
        <v>0</v>
      </c>
      <c r="D60" s="35">
        <v>0</v>
      </c>
      <c r="E60" s="35">
        <v>0</v>
      </c>
      <c r="F60" s="36">
        <f t="shared" si="0"/>
        <v>0</v>
      </c>
    </row>
    <row r="61" spans="1:6" x14ac:dyDescent="0.25">
      <c r="A61" s="34" t="s">
        <v>131</v>
      </c>
      <c r="B61" s="34" t="s">
        <v>132</v>
      </c>
      <c r="C61" s="35">
        <v>0</v>
      </c>
      <c r="D61" s="35">
        <v>0</v>
      </c>
      <c r="E61" s="35">
        <v>0</v>
      </c>
      <c r="F61" s="36">
        <f t="shared" si="0"/>
        <v>0</v>
      </c>
    </row>
    <row r="62" spans="1:6" x14ac:dyDescent="0.25">
      <c r="A62" s="34" t="s">
        <v>133</v>
      </c>
      <c r="B62" s="34" t="s">
        <v>134</v>
      </c>
      <c r="C62" s="35">
        <v>0</v>
      </c>
      <c r="D62" s="35">
        <v>0</v>
      </c>
      <c r="E62" s="35">
        <v>0</v>
      </c>
      <c r="F62" s="36">
        <f t="shared" si="0"/>
        <v>0</v>
      </c>
    </row>
    <row r="63" spans="1:6" x14ac:dyDescent="0.25">
      <c r="A63" s="34" t="s">
        <v>135</v>
      </c>
      <c r="B63" s="34" t="s">
        <v>136</v>
      </c>
      <c r="C63" s="35">
        <v>0</v>
      </c>
      <c r="D63" s="35">
        <v>0</v>
      </c>
      <c r="E63" s="35">
        <v>0</v>
      </c>
      <c r="F63" s="36">
        <f t="shared" si="0"/>
        <v>0</v>
      </c>
    </row>
    <row r="64" spans="1:6" x14ac:dyDescent="0.25">
      <c r="A64" s="34" t="s">
        <v>137</v>
      </c>
      <c r="B64" s="34" t="s">
        <v>138</v>
      </c>
      <c r="C64" s="35">
        <v>0</v>
      </c>
      <c r="D64" s="35">
        <v>0</v>
      </c>
      <c r="E64" s="35">
        <v>0</v>
      </c>
      <c r="F64" s="36">
        <f t="shared" si="0"/>
        <v>0</v>
      </c>
    </row>
    <row r="65" spans="1:6" x14ac:dyDescent="0.25">
      <c r="A65" s="34" t="s">
        <v>139</v>
      </c>
      <c r="B65" s="34" t="s">
        <v>140</v>
      </c>
      <c r="C65" s="35">
        <v>0</v>
      </c>
      <c r="D65" s="35">
        <v>0</v>
      </c>
      <c r="E65" s="35">
        <v>0</v>
      </c>
      <c r="F65" s="36">
        <f t="shared" si="0"/>
        <v>0</v>
      </c>
    </row>
    <row r="66" spans="1:6" x14ac:dyDescent="0.25">
      <c r="A66" s="34" t="s">
        <v>141</v>
      </c>
      <c r="B66" s="34" t="s">
        <v>142</v>
      </c>
      <c r="C66" s="35">
        <v>0</v>
      </c>
      <c r="D66" s="35">
        <v>0</v>
      </c>
      <c r="E66" s="35">
        <v>0</v>
      </c>
      <c r="F66" s="36">
        <f t="shared" si="0"/>
        <v>0</v>
      </c>
    </row>
    <row r="67" spans="1:6" x14ac:dyDescent="0.25">
      <c r="A67" s="34" t="s">
        <v>143</v>
      </c>
      <c r="B67" s="34" t="s">
        <v>144</v>
      </c>
      <c r="C67" s="35">
        <v>2162429</v>
      </c>
      <c r="D67" s="35">
        <v>0</v>
      </c>
      <c r="E67" s="35">
        <v>2162429</v>
      </c>
      <c r="F67" s="36">
        <f t="shared" ref="F67:F130" si="1">C67-D67-E67</f>
        <v>0</v>
      </c>
    </row>
    <row r="68" spans="1:6" x14ac:dyDescent="0.25">
      <c r="A68" s="34" t="s">
        <v>145</v>
      </c>
      <c r="B68" s="34" t="s">
        <v>146</v>
      </c>
      <c r="C68" s="35">
        <v>0</v>
      </c>
      <c r="D68" s="35">
        <v>0</v>
      </c>
      <c r="E68" s="35">
        <v>0</v>
      </c>
      <c r="F68" s="36">
        <f t="shared" si="1"/>
        <v>0</v>
      </c>
    </row>
    <row r="69" spans="1:6" x14ac:dyDescent="0.25">
      <c r="A69" s="34" t="s">
        <v>147</v>
      </c>
      <c r="B69" s="34" t="s">
        <v>148</v>
      </c>
      <c r="C69" s="35">
        <v>0</v>
      </c>
      <c r="D69" s="35">
        <v>0</v>
      </c>
      <c r="E69" s="35">
        <v>0</v>
      </c>
      <c r="F69" s="36">
        <f t="shared" si="1"/>
        <v>0</v>
      </c>
    </row>
    <row r="70" spans="1:6" x14ac:dyDescent="0.25">
      <c r="A70" s="34" t="s">
        <v>149</v>
      </c>
      <c r="B70" s="34" t="s">
        <v>150</v>
      </c>
      <c r="C70" s="35">
        <v>0</v>
      </c>
      <c r="D70" s="35">
        <v>0</v>
      </c>
      <c r="E70" s="35">
        <v>0</v>
      </c>
      <c r="F70" s="36">
        <f t="shared" si="1"/>
        <v>0</v>
      </c>
    </row>
    <row r="71" spans="1:6" x14ac:dyDescent="0.25">
      <c r="A71" s="34" t="s">
        <v>151</v>
      </c>
      <c r="B71" s="34" t="s">
        <v>152</v>
      </c>
      <c r="C71" s="35">
        <v>0</v>
      </c>
      <c r="D71" s="35">
        <v>0</v>
      </c>
      <c r="E71" s="35">
        <v>0</v>
      </c>
      <c r="F71" s="36">
        <f t="shared" si="1"/>
        <v>0</v>
      </c>
    </row>
    <row r="72" spans="1:6" x14ac:dyDescent="0.25">
      <c r="A72" s="34" t="s">
        <v>153</v>
      </c>
      <c r="B72" s="34" t="s">
        <v>154</v>
      </c>
      <c r="C72" s="35">
        <v>0</v>
      </c>
      <c r="D72" s="35">
        <v>0</v>
      </c>
      <c r="E72" s="35">
        <v>0</v>
      </c>
      <c r="F72" s="36">
        <f t="shared" si="1"/>
        <v>0</v>
      </c>
    </row>
    <row r="73" spans="1:6" x14ac:dyDescent="0.25">
      <c r="A73" s="34" t="s">
        <v>155</v>
      </c>
      <c r="B73" s="34" t="s">
        <v>156</v>
      </c>
      <c r="C73" s="35">
        <v>0</v>
      </c>
      <c r="D73" s="35">
        <v>0</v>
      </c>
      <c r="E73" s="35">
        <v>0</v>
      </c>
      <c r="F73" s="36">
        <f t="shared" si="1"/>
        <v>0</v>
      </c>
    </row>
    <row r="74" spans="1:6" x14ac:dyDescent="0.25">
      <c r="A74" s="34" t="s">
        <v>157</v>
      </c>
      <c r="B74" s="34" t="s">
        <v>158</v>
      </c>
      <c r="C74" s="35">
        <v>0</v>
      </c>
      <c r="D74" s="35">
        <v>0</v>
      </c>
      <c r="E74" s="35">
        <v>0</v>
      </c>
      <c r="F74" s="36">
        <f t="shared" si="1"/>
        <v>0</v>
      </c>
    </row>
    <row r="75" spans="1:6" x14ac:dyDescent="0.25">
      <c r="A75" s="34" t="s">
        <v>159</v>
      </c>
      <c r="B75" s="34" t="s">
        <v>160</v>
      </c>
      <c r="C75" s="35">
        <v>0</v>
      </c>
      <c r="D75" s="35">
        <v>0</v>
      </c>
      <c r="E75" s="35">
        <v>0</v>
      </c>
      <c r="F75" s="36">
        <f t="shared" si="1"/>
        <v>0</v>
      </c>
    </row>
    <row r="76" spans="1:6" x14ac:dyDescent="0.25">
      <c r="A76" s="34" t="s">
        <v>161</v>
      </c>
      <c r="B76" s="34" t="s">
        <v>162</v>
      </c>
      <c r="C76" s="35">
        <v>0</v>
      </c>
      <c r="D76" s="35">
        <v>0</v>
      </c>
      <c r="E76" s="35">
        <v>0</v>
      </c>
      <c r="F76" s="36">
        <f t="shared" si="1"/>
        <v>0</v>
      </c>
    </row>
    <row r="77" spans="1:6" x14ac:dyDescent="0.25">
      <c r="A77" s="34" t="s">
        <v>163</v>
      </c>
      <c r="B77" s="34" t="s">
        <v>164</v>
      </c>
      <c r="C77" s="35">
        <v>0</v>
      </c>
      <c r="D77" s="35">
        <v>0</v>
      </c>
      <c r="E77" s="35">
        <v>0</v>
      </c>
      <c r="F77" s="36">
        <f t="shared" si="1"/>
        <v>0</v>
      </c>
    </row>
    <row r="78" spans="1:6" x14ac:dyDescent="0.25">
      <c r="A78" s="34" t="s">
        <v>165</v>
      </c>
      <c r="B78" s="34" t="s">
        <v>166</v>
      </c>
      <c r="C78" s="35">
        <v>0</v>
      </c>
      <c r="D78" s="35">
        <v>0</v>
      </c>
      <c r="E78" s="35">
        <v>0</v>
      </c>
      <c r="F78" s="36">
        <f t="shared" si="1"/>
        <v>0</v>
      </c>
    </row>
    <row r="79" spans="1:6" x14ac:dyDescent="0.25">
      <c r="A79" s="34" t="s">
        <v>167</v>
      </c>
      <c r="B79" s="34" t="s">
        <v>168</v>
      </c>
      <c r="C79" s="35">
        <v>0</v>
      </c>
      <c r="D79" s="35">
        <v>0</v>
      </c>
      <c r="E79" s="35">
        <v>0</v>
      </c>
      <c r="F79" s="36">
        <f t="shared" si="1"/>
        <v>0</v>
      </c>
    </row>
    <row r="80" spans="1:6" x14ac:dyDescent="0.25">
      <c r="A80" s="34" t="s">
        <v>169</v>
      </c>
      <c r="B80" s="34" t="s">
        <v>170</v>
      </c>
      <c r="C80" s="35">
        <v>1974627.85</v>
      </c>
      <c r="D80" s="35">
        <v>0</v>
      </c>
      <c r="E80" s="35">
        <v>1974627.85</v>
      </c>
      <c r="F80" s="36">
        <f t="shared" si="1"/>
        <v>0</v>
      </c>
    </row>
    <row r="81" spans="1:6" x14ac:dyDescent="0.25">
      <c r="A81" s="34" t="s">
        <v>171</v>
      </c>
      <c r="B81" s="34" t="s">
        <v>172</v>
      </c>
      <c r="C81" s="35">
        <v>0</v>
      </c>
      <c r="D81" s="35">
        <v>0</v>
      </c>
      <c r="E81" s="35">
        <v>0</v>
      </c>
      <c r="F81" s="36">
        <f t="shared" si="1"/>
        <v>0</v>
      </c>
    </row>
    <row r="82" spans="1:6" x14ac:dyDescent="0.25">
      <c r="A82" s="34" t="s">
        <v>173</v>
      </c>
      <c r="B82" s="34" t="s">
        <v>174</v>
      </c>
      <c r="C82" s="35">
        <v>0</v>
      </c>
      <c r="D82" s="35">
        <v>0</v>
      </c>
      <c r="E82" s="35">
        <v>0</v>
      </c>
      <c r="F82" s="36">
        <f t="shared" si="1"/>
        <v>0</v>
      </c>
    </row>
    <row r="83" spans="1:6" x14ac:dyDescent="0.25">
      <c r="A83" s="34" t="s">
        <v>175</v>
      </c>
      <c r="B83" s="34" t="s">
        <v>176</v>
      </c>
      <c r="C83" s="35">
        <v>0</v>
      </c>
      <c r="D83" s="35">
        <v>0</v>
      </c>
      <c r="E83" s="35">
        <v>0</v>
      </c>
      <c r="F83" s="36">
        <f t="shared" si="1"/>
        <v>0</v>
      </c>
    </row>
    <row r="84" spans="1:6" x14ac:dyDescent="0.25">
      <c r="A84" s="34" t="s">
        <v>177</v>
      </c>
      <c r="B84" s="34" t="s">
        <v>178</v>
      </c>
      <c r="C84" s="35">
        <v>0</v>
      </c>
      <c r="D84" s="35">
        <v>0</v>
      </c>
      <c r="E84" s="35">
        <v>0</v>
      </c>
      <c r="F84" s="36">
        <f t="shared" si="1"/>
        <v>0</v>
      </c>
    </row>
    <row r="85" spans="1:6" x14ac:dyDescent="0.25">
      <c r="A85" s="34" t="s">
        <v>179</v>
      </c>
      <c r="B85" s="34" t="s">
        <v>180</v>
      </c>
      <c r="C85" s="35">
        <v>0</v>
      </c>
      <c r="D85" s="35">
        <v>0</v>
      </c>
      <c r="E85" s="35">
        <v>0</v>
      </c>
      <c r="F85" s="36">
        <f t="shared" si="1"/>
        <v>0</v>
      </c>
    </row>
    <row r="86" spans="1:6" x14ac:dyDescent="0.25">
      <c r="A86" s="34" t="s">
        <v>181</v>
      </c>
      <c r="B86" s="34" t="s">
        <v>182</v>
      </c>
      <c r="C86" s="35">
        <v>242780.2</v>
      </c>
      <c r="D86" s="35">
        <v>0</v>
      </c>
      <c r="E86" s="35">
        <v>242780.2</v>
      </c>
      <c r="F86" s="36">
        <f t="shared" si="1"/>
        <v>0</v>
      </c>
    </row>
    <row r="87" spans="1:6" x14ac:dyDescent="0.25">
      <c r="A87" s="34" t="s">
        <v>183</v>
      </c>
      <c r="B87" s="34" t="s">
        <v>184</v>
      </c>
      <c r="C87" s="35">
        <v>22989.8</v>
      </c>
      <c r="D87" s="35">
        <v>0</v>
      </c>
      <c r="E87" s="35">
        <v>22989.8</v>
      </c>
      <c r="F87" s="36">
        <f t="shared" si="1"/>
        <v>0</v>
      </c>
    </row>
    <row r="88" spans="1:6" x14ac:dyDescent="0.25">
      <c r="A88" s="34" t="s">
        <v>185</v>
      </c>
      <c r="B88" s="34" t="s">
        <v>186</v>
      </c>
      <c r="C88" s="35">
        <v>0</v>
      </c>
      <c r="D88" s="35">
        <v>0</v>
      </c>
      <c r="E88" s="35">
        <v>0</v>
      </c>
      <c r="F88" s="36">
        <f t="shared" si="1"/>
        <v>0</v>
      </c>
    </row>
    <row r="89" spans="1:6" x14ac:dyDescent="0.25">
      <c r="A89" s="34" t="s">
        <v>187</v>
      </c>
      <c r="B89" s="34" t="s">
        <v>188</v>
      </c>
      <c r="C89" s="35">
        <v>0</v>
      </c>
      <c r="D89" s="35">
        <v>0</v>
      </c>
      <c r="E89" s="35">
        <v>0</v>
      </c>
      <c r="F89" s="36">
        <f t="shared" si="1"/>
        <v>0</v>
      </c>
    </row>
    <row r="90" spans="1:6" x14ac:dyDescent="0.25">
      <c r="A90" s="34" t="s">
        <v>189</v>
      </c>
      <c r="B90" s="34" t="s">
        <v>190</v>
      </c>
      <c r="C90" s="35">
        <v>0</v>
      </c>
      <c r="D90" s="35">
        <v>0</v>
      </c>
      <c r="E90" s="35">
        <v>0</v>
      </c>
      <c r="F90" s="36">
        <f t="shared" si="1"/>
        <v>0</v>
      </c>
    </row>
    <row r="91" spans="1:6" x14ac:dyDescent="0.25">
      <c r="A91" s="34" t="s">
        <v>191</v>
      </c>
      <c r="B91" s="34" t="s">
        <v>192</v>
      </c>
      <c r="C91" s="35">
        <v>0</v>
      </c>
      <c r="D91" s="35">
        <v>0</v>
      </c>
      <c r="E91" s="35">
        <v>0</v>
      </c>
      <c r="F91" s="36">
        <f t="shared" si="1"/>
        <v>0</v>
      </c>
    </row>
    <row r="92" spans="1:6" x14ac:dyDescent="0.25">
      <c r="A92" s="34" t="s">
        <v>193</v>
      </c>
      <c r="B92" s="34" t="s">
        <v>194</v>
      </c>
      <c r="C92" s="35">
        <v>247338.52</v>
      </c>
      <c r="D92" s="35">
        <v>0</v>
      </c>
      <c r="E92" s="35">
        <v>247338.52</v>
      </c>
      <c r="F92" s="36">
        <f t="shared" si="1"/>
        <v>0</v>
      </c>
    </row>
    <row r="93" spans="1:6" x14ac:dyDescent="0.25">
      <c r="A93" s="34" t="s">
        <v>195</v>
      </c>
      <c r="B93" s="34" t="s">
        <v>196</v>
      </c>
      <c r="C93" s="35">
        <v>327010.06</v>
      </c>
      <c r="D93" s="35">
        <v>0</v>
      </c>
      <c r="E93" s="35">
        <v>327010.06</v>
      </c>
      <c r="F93" s="36">
        <f t="shared" si="1"/>
        <v>0</v>
      </c>
    </row>
    <row r="94" spans="1:6" x14ac:dyDescent="0.25">
      <c r="A94" s="34" t="s">
        <v>197</v>
      </c>
      <c r="B94" s="34" t="s">
        <v>198</v>
      </c>
      <c r="C94" s="35">
        <v>4100893.24</v>
      </c>
      <c r="D94" s="35">
        <v>0</v>
      </c>
      <c r="E94" s="35">
        <v>4100893.24</v>
      </c>
      <c r="F94" s="36">
        <f t="shared" si="1"/>
        <v>0</v>
      </c>
    </row>
    <row r="95" spans="1:6" x14ac:dyDescent="0.25">
      <c r="A95" s="34" t="s">
        <v>199</v>
      </c>
      <c r="B95" s="34" t="s">
        <v>200</v>
      </c>
      <c r="C95" s="35">
        <v>0</v>
      </c>
      <c r="D95" s="35">
        <v>0</v>
      </c>
      <c r="E95" s="35">
        <v>0</v>
      </c>
      <c r="F95" s="36">
        <f t="shared" si="1"/>
        <v>0</v>
      </c>
    </row>
    <row r="96" spans="1:6" x14ac:dyDescent="0.25">
      <c r="A96" s="34" t="s">
        <v>201</v>
      </c>
      <c r="B96" s="34" t="s">
        <v>202</v>
      </c>
      <c r="C96" s="35">
        <v>0</v>
      </c>
      <c r="D96" s="35">
        <v>0</v>
      </c>
      <c r="E96" s="35">
        <v>0</v>
      </c>
      <c r="F96" s="36">
        <f t="shared" si="1"/>
        <v>0</v>
      </c>
    </row>
    <row r="97" spans="1:6" x14ac:dyDescent="0.25">
      <c r="A97" s="34" t="s">
        <v>203</v>
      </c>
      <c r="B97" s="34" t="s">
        <v>204</v>
      </c>
      <c r="C97" s="35">
        <v>0</v>
      </c>
      <c r="D97" s="35">
        <v>0</v>
      </c>
      <c r="E97" s="35">
        <v>0</v>
      </c>
      <c r="F97" s="36">
        <f t="shared" si="1"/>
        <v>0</v>
      </c>
    </row>
    <row r="98" spans="1:6" x14ac:dyDescent="0.25">
      <c r="A98" s="34" t="s">
        <v>205</v>
      </c>
      <c r="B98" s="34" t="s">
        <v>206</v>
      </c>
      <c r="C98" s="35">
        <v>0</v>
      </c>
      <c r="D98" s="35">
        <v>0</v>
      </c>
      <c r="E98" s="35">
        <v>0</v>
      </c>
      <c r="F98" s="36">
        <f t="shared" si="1"/>
        <v>0</v>
      </c>
    </row>
    <row r="99" spans="1:6" x14ac:dyDescent="0.25">
      <c r="A99" s="34" t="s">
        <v>207</v>
      </c>
      <c r="B99" s="34" t="s">
        <v>208</v>
      </c>
      <c r="C99" s="35">
        <v>0</v>
      </c>
      <c r="D99" s="35">
        <v>0</v>
      </c>
      <c r="E99" s="35">
        <v>0</v>
      </c>
      <c r="F99" s="36">
        <f t="shared" si="1"/>
        <v>0</v>
      </c>
    </row>
    <row r="100" spans="1:6" x14ac:dyDescent="0.25">
      <c r="A100" s="34" t="s">
        <v>209</v>
      </c>
      <c r="B100" s="34" t="s">
        <v>210</v>
      </c>
      <c r="C100" s="35">
        <v>0</v>
      </c>
      <c r="D100" s="35">
        <v>0</v>
      </c>
      <c r="E100" s="35">
        <v>0</v>
      </c>
      <c r="F100" s="36">
        <f t="shared" si="1"/>
        <v>0</v>
      </c>
    </row>
    <row r="101" spans="1:6" x14ac:dyDescent="0.25">
      <c r="A101" s="34" t="s">
        <v>211</v>
      </c>
      <c r="B101" s="34" t="s">
        <v>212</v>
      </c>
      <c r="C101" s="35">
        <v>0</v>
      </c>
      <c r="D101" s="35">
        <v>0</v>
      </c>
      <c r="E101" s="35">
        <v>0</v>
      </c>
      <c r="F101" s="36">
        <f t="shared" si="1"/>
        <v>0</v>
      </c>
    </row>
    <row r="102" spans="1:6" x14ac:dyDescent="0.25">
      <c r="A102" s="34" t="s">
        <v>213</v>
      </c>
      <c r="B102" s="34" t="s">
        <v>214</v>
      </c>
      <c r="C102" s="35">
        <v>4494241.8899999997</v>
      </c>
      <c r="D102" s="35">
        <v>0</v>
      </c>
      <c r="E102" s="35">
        <v>4117293.58</v>
      </c>
      <c r="F102" s="36">
        <f t="shared" si="1"/>
        <v>376948.30999999959</v>
      </c>
    </row>
    <row r="103" spans="1:6" x14ac:dyDescent="0.25">
      <c r="A103" s="34" t="s">
        <v>215</v>
      </c>
      <c r="B103" s="34" t="s">
        <v>216</v>
      </c>
      <c r="C103" s="35">
        <v>0</v>
      </c>
      <c r="D103" s="35">
        <v>0</v>
      </c>
      <c r="E103" s="35">
        <v>0</v>
      </c>
      <c r="F103" s="36">
        <f t="shared" si="1"/>
        <v>0</v>
      </c>
    </row>
    <row r="104" spans="1:6" x14ac:dyDescent="0.25">
      <c r="A104" s="34" t="s">
        <v>217</v>
      </c>
      <c r="B104" s="34" t="s">
        <v>218</v>
      </c>
      <c r="C104" s="35">
        <v>3000671.8</v>
      </c>
      <c r="D104" s="35">
        <v>0</v>
      </c>
      <c r="E104" s="35">
        <v>3000671.8</v>
      </c>
      <c r="F104" s="36">
        <f t="shared" si="1"/>
        <v>0</v>
      </c>
    </row>
    <row r="105" spans="1:6" x14ac:dyDescent="0.25">
      <c r="A105" s="34" t="s">
        <v>219</v>
      </c>
      <c r="B105" s="34" t="s">
        <v>220</v>
      </c>
      <c r="C105" s="35">
        <v>0</v>
      </c>
      <c r="D105" s="35">
        <v>0</v>
      </c>
      <c r="E105" s="35">
        <v>0</v>
      </c>
      <c r="F105" s="36">
        <f t="shared" si="1"/>
        <v>0</v>
      </c>
    </row>
    <row r="106" spans="1:6" x14ac:dyDescent="0.25">
      <c r="A106" s="34" t="s">
        <v>221</v>
      </c>
      <c r="B106" s="34" t="s">
        <v>222</v>
      </c>
      <c r="C106" s="35">
        <v>0</v>
      </c>
      <c r="D106" s="35">
        <v>0</v>
      </c>
      <c r="E106" s="35">
        <v>0</v>
      </c>
      <c r="F106" s="36">
        <f t="shared" si="1"/>
        <v>0</v>
      </c>
    </row>
    <row r="107" spans="1:6" x14ac:dyDescent="0.25">
      <c r="A107" s="34" t="s">
        <v>223</v>
      </c>
      <c r="B107" s="34" t="s">
        <v>224</v>
      </c>
      <c r="C107" s="35">
        <v>571375.76</v>
      </c>
      <c r="D107" s="35">
        <v>0</v>
      </c>
      <c r="E107" s="35">
        <v>571375.76</v>
      </c>
      <c r="F107" s="36">
        <f t="shared" si="1"/>
        <v>0</v>
      </c>
    </row>
    <row r="108" spans="1:6" x14ac:dyDescent="0.25">
      <c r="A108" s="34" t="s">
        <v>225</v>
      </c>
      <c r="B108" s="34" t="s">
        <v>226</v>
      </c>
      <c r="C108" s="35">
        <v>0</v>
      </c>
      <c r="D108" s="35">
        <v>0</v>
      </c>
      <c r="E108" s="35">
        <v>0</v>
      </c>
      <c r="F108" s="36">
        <f t="shared" si="1"/>
        <v>0</v>
      </c>
    </row>
    <row r="109" spans="1:6" x14ac:dyDescent="0.25">
      <c r="A109" s="34" t="s">
        <v>227</v>
      </c>
      <c r="B109" s="34" t="s">
        <v>228</v>
      </c>
      <c r="C109" s="35">
        <v>0</v>
      </c>
      <c r="D109" s="35">
        <v>0</v>
      </c>
      <c r="E109" s="35">
        <v>0</v>
      </c>
      <c r="F109" s="36">
        <f t="shared" si="1"/>
        <v>0</v>
      </c>
    </row>
    <row r="110" spans="1:6" x14ac:dyDescent="0.25">
      <c r="A110" s="34" t="s">
        <v>229</v>
      </c>
      <c r="B110" s="34" t="s">
        <v>230</v>
      </c>
      <c r="C110" s="35">
        <v>0</v>
      </c>
      <c r="D110" s="35">
        <v>0</v>
      </c>
      <c r="E110" s="35">
        <v>0</v>
      </c>
      <c r="F110" s="36">
        <f t="shared" si="1"/>
        <v>0</v>
      </c>
    </row>
    <row r="111" spans="1:6" x14ac:dyDescent="0.25">
      <c r="A111" s="34" t="s">
        <v>231</v>
      </c>
      <c r="B111" s="34" t="s">
        <v>232</v>
      </c>
      <c r="C111" s="35">
        <v>265175.43</v>
      </c>
      <c r="D111" s="35">
        <v>0</v>
      </c>
      <c r="E111" s="35">
        <v>265175.43</v>
      </c>
      <c r="F111" s="36">
        <f t="shared" si="1"/>
        <v>0</v>
      </c>
    </row>
    <row r="112" spans="1:6" x14ac:dyDescent="0.25">
      <c r="A112" s="34" t="s">
        <v>233</v>
      </c>
      <c r="B112" s="34" t="s">
        <v>234</v>
      </c>
      <c r="C112" s="35">
        <v>0</v>
      </c>
      <c r="D112" s="35">
        <v>0</v>
      </c>
      <c r="E112" s="35">
        <v>0</v>
      </c>
      <c r="F112" s="36">
        <f t="shared" si="1"/>
        <v>0</v>
      </c>
    </row>
    <row r="113" spans="1:6" x14ac:dyDescent="0.25">
      <c r="A113" s="34" t="s">
        <v>235</v>
      </c>
      <c r="B113" s="34" t="s">
        <v>236</v>
      </c>
      <c r="C113" s="35">
        <v>0</v>
      </c>
      <c r="D113" s="35">
        <v>0</v>
      </c>
      <c r="E113" s="35">
        <v>0</v>
      </c>
      <c r="F113" s="36">
        <f t="shared" si="1"/>
        <v>0</v>
      </c>
    </row>
    <row r="114" spans="1:6" x14ac:dyDescent="0.25">
      <c r="A114" s="34" t="s">
        <v>237</v>
      </c>
      <c r="B114" s="34" t="s">
        <v>238</v>
      </c>
      <c r="C114" s="35">
        <v>0</v>
      </c>
      <c r="D114" s="35">
        <v>0</v>
      </c>
      <c r="E114" s="35">
        <v>0</v>
      </c>
      <c r="F114" s="36">
        <f t="shared" si="1"/>
        <v>0</v>
      </c>
    </row>
    <row r="115" spans="1:6" x14ac:dyDescent="0.25">
      <c r="A115" s="34" t="s">
        <v>239</v>
      </c>
      <c r="B115" s="34" t="s">
        <v>240</v>
      </c>
      <c r="C115" s="35">
        <v>0</v>
      </c>
      <c r="D115" s="35">
        <v>0</v>
      </c>
      <c r="E115" s="35">
        <v>0</v>
      </c>
      <c r="F115" s="36">
        <f t="shared" si="1"/>
        <v>0</v>
      </c>
    </row>
    <row r="116" spans="1:6" x14ac:dyDescent="0.25">
      <c r="A116" s="34" t="s">
        <v>241</v>
      </c>
      <c r="B116" s="34" t="s">
        <v>242</v>
      </c>
      <c r="C116" s="35">
        <v>0</v>
      </c>
      <c r="D116" s="35">
        <v>0</v>
      </c>
      <c r="E116" s="35">
        <v>0</v>
      </c>
      <c r="F116" s="36">
        <f t="shared" si="1"/>
        <v>0</v>
      </c>
    </row>
    <row r="117" spans="1:6" x14ac:dyDescent="0.25">
      <c r="A117" s="34" t="s">
        <v>243</v>
      </c>
      <c r="B117" s="34" t="s">
        <v>244</v>
      </c>
      <c r="C117" s="35">
        <v>0</v>
      </c>
      <c r="D117" s="35">
        <v>0</v>
      </c>
      <c r="E117" s="35">
        <v>0</v>
      </c>
      <c r="F117" s="36">
        <f t="shared" si="1"/>
        <v>0</v>
      </c>
    </row>
    <row r="118" spans="1:6" x14ac:dyDescent="0.25">
      <c r="A118" s="34" t="s">
        <v>245</v>
      </c>
      <c r="B118" s="34" t="s">
        <v>246</v>
      </c>
      <c r="C118" s="35">
        <v>0</v>
      </c>
      <c r="D118" s="35">
        <v>0</v>
      </c>
      <c r="E118" s="35">
        <v>0</v>
      </c>
      <c r="F118" s="36">
        <f t="shared" si="1"/>
        <v>0</v>
      </c>
    </row>
    <row r="119" spans="1:6" x14ac:dyDescent="0.25">
      <c r="A119" s="34" t="s">
        <v>247</v>
      </c>
      <c r="B119" s="34" t="s">
        <v>248</v>
      </c>
      <c r="C119" s="35">
        <v>2001095.45</v>
      </c>
      <c r="D119" s="35">
        <v>0</v>
      </c>
      <c r="E119" s="35">
        <v>1894822.94</v>
      </c>
      <c r="F119" s="36">
        <f t="shared" si="1"/>
        <v>106272.51000000001</v>
      </c>
    </row>
    <row r="120" spans="1:6" x14ac:dyDescent="0.25">
      <c r="A120" s="34" t="s">
        <v>249</v>
      </c>
      <c r="B120" s="34" t="s">
        <v>250</v>
      </c>
      <c r="C120" s="35">
        <v>0</v>
      </c>
      <c r="D120" s="35">
        <v>0</v>
      </c>
      <c r="E120" s="35">
        <v>0</v>
      </c>
      <c r="F120" s="36">
        <f t="shared" si="1"/>
        <v>0</v>
      </c>
    </row>
    <row r="121" spans="1:6" x14ac:dyDescent="0.25">
      <c r="A121" s="34" t="s">
        <v>251</v>
      </c>
      <c r="B121" s="34" t="s">
        <v>252</v>
      </c>
      <c r="C121" s="35">
        <v>161721.34</v>
      </c>
      <c r="D121" s="35">
        <v>0</v>
      </c>
      <c r="E121" s="35">
        <v>161721.34</v>
      </c>
      <c r="F121" s="36">
        <f t="shared" si="1"/>
        <v>0</v>
      </c>
    </row>
    <row r="122" spans="1:6" x14ac:dyDescent="0.25">
      <c r="A122" s="34" t="s">
        <v>253</v>
      </c>
      <c r="B122" s="34" t="s">
        <v>254</v>
      </c>
      <c r="C122" s="35">
        <v>0</v>
      </c>
      <c r="D122" s="35">
        <v>0</v>
      </c>
      <c r="E122" s="35">
        <v>0</v>
      </c>
      <c r="F122" s="36">
        <f t="shared" si="1"/>
        <v>0</v>
      </c>
    </row>
    <row r="123" spans="1:6" x14ac:dyDescent="0.25">
      <c r="A123" s="34" t="s">
        <v>255</v>
      </c>
      <c r="B123" s="34" t="s">
        <v>256</v>
      </c>
      <c r="C123" s="35">
        <v>0</v>
      </c>
      <c r="D123" s="35">
        <v>0</v>
      </c>
      <c r="E123" s="35">
        <v>0</v>
      </c>
      <c r="F123" s="36">
        <f t="shared" si="1"/>
        <v>0</v>
      </c>
    </row>
    <row r="124" spans="1:6" x14ac:dyDescent="0.25">
      <c r="A124" s="34" t="s">
        <v>257</v>
      </c>
      <c r="B124" s="34" t="s">
        <v>258</v>
      </c>
      <c r="C124" s="35">
        <v>0</v>
      </c>
      <c r="D124" s="35">
        <v>0</v>
      </c>
      <c r="E124" s="35">
        <v>0</v>
      </c>
      <c r="F124" s="36">
        <f t="shared" si="1"/>
        <v>0</v>
      </c>
    </row>
    <row r="125" spans="1:6" x14ac:dyDescent="0.25">
      <c r="A125" s="34" t="s">
        <v>259</v>
      </c>
      <c r="B125" s="34" t="s">
        <v>260</v>
      </c>
      <c r="C125" s="35">
        <v>0</v>
      </c>
      <c r="D125" s="35">
        <v>0</v>
      </c>
      <c r="E125" s="35">
        <v>0</v>
      </c>
      <c r="F125" s="36">
        <f t="shared" si="1"/>
        <v>0</v>
      </c>
    </row>
    <row r="126" spans="1:6" x14ac:dyDescent="0.25">
      <c r="A126" s="34" t="s">
        <v>261</v>
      </c>
      <c r="B126" s="34" t="s">
        <v>262</v>
      </c>
      <c r="C126" s="35">
        <v>0</v>
      </c>
      <c r="D126" s="35">
        <v>0</v>
      </c>
      <c r="E126" s="35">
        <v>0</v>
      </c>
      <c r="F126" s="36">
        <f t="shared" si="1"/>
        <v>0</v>
      </c>
    </row>
    <row r="127" spans="1:6" x14ac:dyDescent="0.25">
      <c r="A127" s="34" t="s">
        <v>263</v>
      </c>
      <c r="B127" s="34" t="s">
        <v>264</v>
      </c>
      <c r="C127" s="35">
        <v>0</v>
      </c>
      <c r="D127" s="35">
        <v>0</v>
      </c>
      <c r="E127" s="35">
        <v>0</v>
      </c>
      <c r="F127" s="36">
        <f t="shared" si="1"/>
        <v>0</v>
      </c>
    </row>
    <row r="128" spans="1:6" x14ac:dyDescent="0.25">
      <c r="A128" s="34" t="s">
        <v>265</v>
      </c>
      <c r="B128" s="34" t="s">
        <v>266</v>
      </c>
      <c r="C128" s="35">
        <v>0</v>
      </c>
      <c r="D128" s="35">
        <v>0</v>
      </c>
      <c r="E128" s="35">
        <v>0</v>
      </c>
      <c r="F128" s="36">
        <f t="shared" si="1"/>
        <v>0</v>
      </c>
    </row>
    <row r="129" spans="1:6" x14ac:dyDescent="0.25">
      <c r="A129" s="34" t="s">
        <v>267</v>
      </c>
      <c r="B129" s="34" t="s">
        <v>268</v>
      </c>
      <c r="C129" s="35">
        <v>0</v>
      </c>
      <c r="D129" s="35">
        <v>0</v>
      </c>
      <c r="E129" s="35">
        <v>0</v>
      </c>
      <c r="F129" s="36">
        <f t="shared" si="1"/>
        <v>0</v>
      </c>
    </row>
    <row r="130" spans="1:6" x14ac:dyDescent="0.25">
      <c r="A130" s="34" t="s">
        <v>269</v>
      </c>
      <c r="B130" s="34" t="s">
        <v>270</v>
      </c>
      <c r="C130" s="35">
        <v>0</v>
      </c>
      <c r="D130" s="35">
        <v>0</v>
      </c>
      <c r="E130" s="35">
        <v>0</v>
      </c>
      <c r="F130" s="36">
        <f t="shared" si="1"/>
        <v>0</v>
      </c>
    </row>
    <row r="131" spans="1:6" x14ac:dyDescent="0.25">
      <c r="A131" s="34" t="s">
        <v>271</v>
      </c>
      <c r="B131" s="34" t="s">
        <v>272</v>
      </c>
      <c r="C131" s="35">
        <v>4353183.84</v>
      </c>
      <c r="D131" s="35">
        <v>0</v>
      </c>
      <c r="E131" s="35">
        <v>4353183.84</v>
      </c>
      <c r="F131" s="36">
        <f t="shared" ref="F131:F178" si="2">C131-D131-E131</f>
        <v>0</v>
      </c>
    </row>
    <row r="132" spans="1:6" x14ac:dyDescent="0.25">
      <c r="A132" s="34" t="s">
        <v>273</v>
      </c>
      <c r="B132" s="34" t="s">
        <v>274</v>
      </c>
      <c r="C132" s="35">
        <v>182531.08</v>
      </c>
      <c r="D132" s="35">
        <v>0</v>
      </c>
      <c r="E132" s="35">
        <v>182531.08</v>
      </c>
      <c r="F132" s="36">
        <f t="shared" si="2"/>
        <v>0</v>
      </c>
    </row>
    <row r="133" spans="1:6" x14ac:dyDescent="0.25">
      <c r="A133" s="34" t="s">
        <v>275</v>
      </c>
      <c r="B133" s="34" t="s">
        <v>276</v>
      </c>
      <c r="C133" s="35">
        <v>0</v>
      </c>
      <c r="D133" s="35">
        <v>0</v>
      </c>
      <c r="E133" s="35">
        <v>0</v>
      </c>
      <c r="F133" s="36">
        <f t="shared" si="2"/>
        <v>0</v>
      </c>
    </row>
    <row r="134" spans="1:6" x14ac:dyDescent="0.25">
      <c r="A134" s="34" t="s">
        <v>277</v>
      </c>
      <c r="B134" s="34" t="s">
        <v>278</v>
      </c>
      <c r="C134" s="35">
        <v>0</v>
      </c>
      <c r="D134" s="35">
        <v>0</v>
      </c>
      <c r="E134" s="35">
        <v>0</v>
      </c>
      <c r="F134" s="36">
        <f t="shared" si="2"/>
        <v>0</v>
      </c>
    </row>
    <row r="135" spans="1:6" x14ac:dyDescent="0.25">
      <c r="A135" s="34" t="s">
        <v>279</v>
      </c>
      <c r="B135" s="34" t="s">
        <v>280</v>
      </c>
      <c r="C135" s="35">
        <v>0</v>
      </c>
      <c r="D135" s="35">
        <v>0</v>
      </c>
      <c r="E135" s="35">
        <v>0</v>
      </c>
      <c r="F135" s="36">
        <f t="shared" si="2"/>
        <v>0</v>
      </c>
    </row>
    <row r="136" spans="1:6" x14ac:dyDescent="0.25">
      <c r="A136" s="34" t="s">
        <v>281</v>
      </c>
      <c r="B136" s="34" t="s">
        <v>282</v>
      </c>
      <c r="C136" s="35">
        <v>0</v>
      </c>
      <c r="D136" s="35">
        <v>0</v>
      </c>
      <c r="E136" s="35">
        <v>0</v>
      </c>
      <c r="F136" s="36">
        <f t="shared" si="2"/>
        <v>0</v>
      </c>
    </row>
    <row r="137" spans="1:6" x14ac:dyDescent="0.25">
      <c r="A137" s="34" t="s">
        <v>283</v>
      </c>
      <c r="B137" s="34" t="s">
        <v>284</v>
      </c>
      <c r="C137" s="35">
        <v>0</v>
      </c>
      <c r="D137" s="35">
        <v>0</v>
      </c>
      <c r="E137" s="35">
        <v>0</v>
      </c>
      <c r="F137" s="36">
        <f t="shared" si="2"/>
        <v>0</v>
      </c>
    </row>
    <row r="138" spans="1:6" x14ac:dyDescent="0.25">
      <c r="A138" s="34" t="s">
        <v>285</v>
      </c>
      <c r="B138" s="34" t="s">
        <v>286</v>
      </c>
      <c r="C138" s="35">
        <v>0</v>
      </c>
      <c r="D138" s="35">
        <v>0</v>
      </c>
      <c r="E138" s="35">
        <v>0</v>
      </c>
      <c r="F138" s="36">
        <f t="shared" si="2"/>
        <v>0</v>
      </c>
    </row>
    <row r="139" spans="1:6" x14ac:dyDescent="0.25">
      <c r="A139" s="34" t="s">
        <v>287</v>
      </c>
      <c r="B139" s="34" t="s">
        <v>288</v>
      </c>
      <c r="C139" s="35">
        <v>0</v>
      </c>
      <c r="D139" s="35">
        <v>0</v>
      </c>
      <c r="E139" s="35">
        <v>0</v>
      </c>
      <c r="F139" s="36">
        <f t="shared" si="2"/>
        <v>0</v>
      </c>
    </row>
    <row r="140" spans="1:6" x14ac:dyDescent="0.25">
      <c r="A140" s="34" t="s">
        <v>289</v>
      </c>
      <c r="B140" s="34" t="s">
        <v>290</v>
      </c>
      <c r="C140" s="35">
        <v>0</v>
      </c>
      <c r="D140" s="35">
        <v>0</v>
      </c>
      <c r="E140" s="35">
        <v>0</v>
      </c>
      <c r="F140" s="36">
        <f t="shared" si="2"/>
        <v>0</v>
      </c>
    </row>
    <row r="141" spans="1:6" x14ac:dyDescent="0.25">
      <c r="A141" s="34" t="s">
        <v>291</v>
      </c>
      <c r="B141" s="34" t="s">
        <v>292</v>
      </c>
      <c r="C141" s="35">
        <v>8847551.8699999992</v>
      </c>
      <c r="D141" s="35">
        <v>0</v>
      </c>
      <c r="E141" s="35">
        <v>8847551.8699999992</v>
      </c>
      <c r="F141" s="36">
        <f t="shared" si="2"/>
        <v>0</v>
      </c>
    </row>
    <row r="142" spans="1:6" x14ac:dyDescent="0.25">
      <c r="A142" s="34" t="s">
        <v>293</v>
      </c>
      <c r="B142" s="34" t="s">
        <v>294</v>
      </c>
      <c r="C142" s="35">
        <v>0</v>
      </c>
      <c r="D142" s="35">
        <v>0</v>
      </c>
      <c r="E142" s="35">
        <v>0</v>
      </c>
      <c r="F142" s="36">
        <f t="shared" si="2"/>
        <v>0</v>
      </c>
    </row>
    <row r="143" spans="1:6" x14ac:dyDescent="0.25">
      <c r="A143" s="34" t="s">
        <v>295</v>
      </c>
      <c r="B143" s="34" t="s">
        <v>296</v>
      </c>
      <c r="C143" s="35">
        <v>0</v>
      </c>
      <c r="D143" s="35">
        <v>0</v>
      </c>
      <c r="E143" s="35">
        <v>0</v>
      </c>
      <c r="F143" s="36">
        <f t="shared" si="2"/>
        <v>0</v>
      </c>
    </row>
    <row r="144" spans="1:6" x14ac:dyDescent="0.25">
      <c r="A144" s="34" t="s">
        <v>297</v>
      </c>
      <c r="B144" s="34" t="s">
        <v>298</v>
      </c>
      <c r="C144" s="35">
        <v>0</v>
      </c>
      <c r="D144" s="35">
        <v>0</v>
      </c>
      <c r="E144" s="35">
        <v>0</v>
      </c>
      <c r="F144" s="36">
        <f t="shared" si="2"/>
        <v>0</v>
      </c>
    </row>
    <row r="145" spans="1:6" x14ac:dyDescent="0.25">
      <c r="A145" s="34" t="s">
        <v>299</v>
      </c>
      <c r="B145" s="34" t="s">
        <v>300</v>
      </c>
      <c r="C145" s="35">
        <v>0</v>
      </c>
      <c r="D145" s="35">
        <v>0</v>
      </c>
      <c r="E145" s="35">
        <v>0</v>
      </c>
      <c r="F145" s="36">
        <f t="shared" si="2"/>
        <v>0</v>
      </c>
    </row>
    <row r="146" spans="1:6" x14ac:dyDescent="0.25">
      <c r="A146" s="34" t="s">
        <v>301</v>
      </c>
      <c r="B146" s="34" t="s">
        <v>302</v>
      </c>
      <c r="C146" s="35">
        <v>6949582.1200000001</v>
      </c>
      <c r="D146" s="35">
        <v>0</v>
      </c>
      <c r="E146" s="35">
        <v>6949582.1200000001</v>
      </c>
      <c r="F146" s="36">
        <f t="shared" si="2"/>
        <v>0</v>
      </c>
    </row>
    <row r="147" spans="1:6" x14ac:dyDescent="0.25">
      <c r="A147" s="34" t="s">
        <v>303</v>
      </c>
      <c r="B147" s="34" t="s">
        <v>304</v>
      </c>
      <c r="C147" s="35">
        <v>0</v>
      </c>
      <c r="D147" s="35">
        <v>0</v>
      </c>
      <c r="E147" s="35">
        <v>0</v>
      </c>
      <c r="F147" s="36">
        <f t="shared" si="2"/>
        <v>0</v>
      </c>
    </row>
    <row r="148" spans="1:6" x14ac:dyDescent="0.25">
      <c r="A148" s="34" t="s">
        <v>305</v>
      </c>
      <c r="B148" s="34" t="s">
        <v>306</v>
      </c>
      <c r="C148" s="35">
        <v>0</v>
      </c>
      <c r="D148" s="35">
        <v>0</v>
      </c>
      <c r="E148" s="35">
        <v>0</v>
      </c>
      <c r="F148" s="36">
        <f t="shared" si="2"/>
        <v>0</v>
      </c>
    </row>
    <row r="149" spans="1:6" x14ac:dyDescent="0.25">
      <c r="A149" s="34" t="s">
        <v>307</v>
      </c>
      <c r="B149" s="34" t="s">
        <v>308</v>
      </c>
      <c r="C149" s="35">
        <v>0</v>
      </c>
      <c r="D149" s="35">
        <v>0</v>
      </c>
      <c r="E149" s="35">
        <v>0</v>
      </c>
      <c r="F149" s="36">
        <f t="shared" si="2"/>
        <v>0</v>
      </c>
    </row>
    <row r="150" spans="1:6" x14ac:dyDescent="0.25">
      <c r="A150" s="34" t="s">
        <v>309</v>
      </c>
      <c r="B150" s="34" t="s">
        <v>310</v>
      </c>
      <c r="C150" s="35">
        <v>0</v>
      </c>
      <c r="D150" s="35">
        <v>0</v>
      </c>
      <c r="E150" s="35">
        <v>0</v>
      </c>
      <c r="F150" s="36">
        <f t="shared" si="2"/>
        <v>0</v>
      </c>
    </row>
    <row r="151" spans="1:6" x14ac:dyDescent="0.25">
      <c r="A151" s="34" t="s">
        <v>311</v>
      </c>
      <c r="B151" s="34" t="s">
        <v>312</v>
      </c>
      <c r="C151" s="35">
        <v>2560878.37</v>
      </c>
      <c r="D151" s="35">
        <v>2560878.37</v>
      </c>
      <c r="E151" s="35">
        <v>0</v>
      </c>
      <c r="F151" s="36">
        <f t="shared" si="2"/>
        <v>0</v>
      </c>
    </row>
    <row r="152" spans="1:6" x14ac:dyDescent="0.25">
      <c r="A152" s="34" t="s">
        <v>313</v>
      </c>
      <c r="B152" s="34" t="s">
        <v>314</v>
      </c>
      <c r="C152" s="35">
        <v>0</v>
      </c>
      <c r="D152" s="35">
        <v>0</v>
      </c>
      <c r="E152" s="35">
        <v>0</v>
      </c>
      <c r="F152" s="36">
        <f t="shared" si="2"/>
        <v>0</v>
      </c>
    </row>
    <row r="153" spans="1:6" x14ac:dyDescent="0.25">
      <c r="A153" s="34" t="s">
        <v>315</v>
      </c>
      <c r="B153" s="34" t="s">
        <v>316</v>
      </c>
      <c r="C153" s="35">
        <v>0</v>
      </c>
      <c r="D153" s="35">
        <v>0</v>
      </c>
      <c r="E153" s="35">
        <v>0</v>
      </c>
      <c r="F153" s="36">
        <f t="shared" si="2"/>
        <v>0</v>
      </c>
    </row>
    <row r="154" spans="1:6" x14ac:dyDescent="0.25">
      <c r="A154" s="34" t="s">
        <v>317</v>
      </c>
      <c r="B154" s="34" t="s">
        <v>318</v>
      </c>
      <c r="C154" s="35">
        <v>0</v>
      </c>
      <c r="D154" s="35">
        <v>0</v>
      </c>
      <c r="E154" s="35">
        <v>0</v>
      </c>
      <c r="F154" s="36">
        <f t="shared" si="2"/>
        <v>0</v>
      </c>
    </row>
    <row r="155" spans="1:6" x14ac:dyDescent="0.25">
      <c r="A155" s="34" t="s">
        <v>319</v>
      </c>
      <c r="B155" s="34" t="s">
        <v>320</v>
      </c>
      <c r="C155" s="35">
        <v>0</v>
      </c>
      <c r="D155" s="35">
        <v>0</v>
      </c>
      <c r="E155" s="35">
        <v>0</v>
      </c>
      <c r="F155" s="36">
        <f t="shared" si="2"/>
        <v>0</v>
      </c>
    </row>
    <row r="156" spans="1:6" x14ac:dyDescent="0.25">
      <c r="A156" s="34" t="s">
        <v>321</v>
      </c>
      <c r="B156" s="34" t="s">
        <v>322</v>
      </c>
      <c r="C156" s="35">
        <v>0</v>
      </c>
      <c r="D156" s="35">
        <v>0</v>
      </c>
      <c r="E156" s="35">
        <v>0</v>
      </c>
      <c r="F156" s="36">
        <f t="shared" si="2"/>
        <v>0</v>
      </c>
    </row>
    <row r="157" spans="1:6" x14ac:dyDescent="0.25">
      <c r="A157" s="34" t="s">
        <v>323</v>
      </c>
      <c r="B157" s="34" t="s">
        <v>324</v>
      </c>
      <c r="C157" s="35">
        <v>136657.57999999999</v>
      </c>
      <c r="D157" s="35">
        <v>0</v>
      </c>
      <c r="E157" s="35">
        <v>136657.57999999999</v>
      </c>
      <c r="F157" s="36">
        <f t="shared" si="2"/>
        <v>0</v>
      </c>
    </row>
    <row r="158" spans="1:6" x14ac:dyDescent="0.25">
      <c r="A158" s="34" t="s">
        <v>325</v>
      </c>
      <c r="B158" s="34" t="s">
        <v>326</v>
      </c>
      <c r="C158" s="35">
        <v>0</v>
      </c>
      <c r="D158" s="35">
        <v>0</v>
      </c>
      <c r="E158" s="35">
        <v>0</v>
      </c>
      <c r="F158" s="36">
        <f t="shared" si="2"/>
        <v>0</v>
      </c>
    </row>
    <row r="159" spans="1:6" x14ac:dyDescent="0.25">
      <c r="A159" s="34" t="s">
        <v>327</v>
      </c>
      <c r="B159" s="34" t="s">
        <v>328</v>
      </c>
      <c r="C159" s="35">
        <v>0</v>
      </c>
      <c r="D159" s="35">
        <v>0</v>
      </c>
      <c r="E159" s="35">
        <v>0</v>
      </c>
      <c r="F159" s="36">
        <f t="shared" si="2"/>
        <v>0</v>
      </c>
    </row>
    <row r="160" spans="1:6" x14ac:dyDescent="0.25">
      <c r="A160" s="34" t="s">
        <v>329</v>
      </c>
      <c r="B160" s="34" t="s">
        <v>330</v>
      </c>
      <c r="C160" s="35">
        <v>0</v>
      </c>
      <c r="D160" s="35">
        <v>0</v>
      </c>
      <c r="E160" s="35">
        <v>0</v>
      </c>
      <c r="F160" s="36">
        <f t="shared" si="2"/>
        <v>0</v>
      </c>
    </row>
    <row r="161" spans="1:6" x14ac:dyDescent="0.25">
      <c r="A161" s="34" t="s">
        <v>331</v>
      </c>
      <c r="B161" s="34" t="s">
        <v>332</v>
      </c>
      <c r="C161" s="35">
        <v>0</v>
      </c>
      <c r="D161" s="35">
        <v>0</v>
      </c>
      <c r="E161" s="35">
        <v>0</v>
      </c>
      <c r="F161" s="36">
        <f t="shared" si="2"/>
        <v>0</v>
      </c>
    </row>
    <row r="162" spans="1:6" x14ac:dyDescent="0.25">
      <c r="A162" s="34" t="s">
        <v>333</v>
      </c>
      <c r="B162" s="34" t="s">
        <v>334</v>
      </c>
      <c r="C162" s="35">
        <v>0</v>
      </c>
      <c r="D162" s="35">
        <v>0</v>
      </c>
      <c r="E162" s="35">
        <v>0</v>
      </c>
      <c r="F162" s="36">
        <f t="shared" si="2"/>
        <v>0</v>
      </c>
    </row>
    <row r="163" spans="1:6" x14ac:dyDescent="0.25">
      <c r="A163" s="34" t="s">
        <v>335</v>
      </c>
      <c r="B163" s="34" t="s">
        <v>336</v>
      </c>
      <c r="C163" s="35">
        <v>1735934.98</v>
      </c>
      <c r="D163" s="35">
        <v>0</v>
      </c>
      <c r="E163" s="35">
        <v>1735934.98</v>
      </c>
      <c r="F163" s="36">
        <f t="shared" si="2"/>
        <v>0</v>
      </c>
    </row>
    <row r="164" spans="1:6" x14ac:dyDescent="0.25">
      <c r="A164" s="34" t="s">
        <v>337</v>
      </c>
      <c r="B164" s="34" t="s">
        <v>338</v>
      </c>
      <c r="C164" s="35">
        <v>0</v>
      </c>
      <c r="D164" s="35">
        <v>0</v>
      </c>
      <c r="E164" s="35">
        <v>0</v>
      </c>
      <c r="F164" s="36">
        <f t="shared" si="2"/>
        <v>0</v>
      </c>
    </row>
    <row r="165" spans="1:6" x14ac:dyDescent="0.25">
      <c r="A165" s="34" t="s">
        <v>339</v>
      </c>
      <c r="B165" s="34" t="s">
        <v>340</v>
      </c>
      <c r="C165" s="35">
        <v>0</v>
      </c>
      <c r="D165" s="35">
        <v>0</v>
      </c>
      <c r="E165" s="35">
        <v>0</v>
      </c>
      <c r="F165" s="36">
        <f t="shared" si="2"/>
        <v>0</v>
      </c>
    </row>
    <row r="166" spans="1:6" x14ac:dyDescent="0.25">
      <c r="A166" s="34" t="s">
        <v>341</v>
      </c>
      <c r="B166" s="34" t="s">
        <v>342</v>
      </c>
      <c r="C166" s="35">
        <v>0</v>
      </c>
      <c r="D166" s="35">
        <v>0</v>
      </c>
      <c r="E166" s="35">
        <v>0</v>
      </c>
      <c r="F166" s="36">
        <f t="shared" si="2"/>
        <v>0</v>
      </c>
    </row>
    <row r="167" spans="1:6" x14ac:dyDescent="0.25">
      <c r="A167" s="34" t="s">
        <v>343</v>
      </c>
      <c r="B167" s="34" t="s">
        <v>344</v>
      </c>
      <c r="C167" s="35">
        <v>0</v>
      </c>
      <c r="D167" s="35">
        <v>0</v>
      </c>
      <c r="E167" s="35">
        <v>0</v>
      </c>
      <c r="F167" s="36">
        <f t="shared" si="2"/>
        <v>0</v>
      </c>
    </row>
    <row r="168" spans="1:6" x14ac:dyDescent="0.25">
      <c r="A168" s="34" t="s">
        <v>345</v>
      </c>
      <c r="B168" s="34" t="s">
        <v>346</v>
      </c>
      <c r="C168" s="35">
        <v>0</v>
      </c>
      <c r="D168" s="35">
        <v>0</v>
      </c>
      <c r="E168" s="35">
        <v>0</v>
      </c>
      <c r="F168" s="36">
        <f t="shared" si="2"/>
        <v>0</v>
      </c>
    </row>
    <row r="169" spans="1:6" x14ac:dyDescent="0.25">
      <c r="A169" s="34" t="s">
        <v>347</v>
      </c>
      <c r="B169" s="34" t="s">
        <v>348</v>
      </c>
      <c r="C169" s="35">
        <v>0</v>
      </c>
      <c r="D169" s="35">
        <v>0</v>
      </c>
      <c r="E169" s="35">
        <v>0</v>
      </c>
      <c r="F169" s="36">
        <f t="shared" si="2"/>
        <v>0</v>
      </c>
    </row>
    <row r="170" spans="1:6" x14ac:dyDescent="0.25">
      <c r="A170" s="34" t="s">
        <v>349</v>
      </c>
      <c r="B170" s="34" t="s">
        <v>350</v>
      </c>
      <c r="C170" s="35">
        <v>0</v>
      </c>
      <c r="D170" s="35">
        <v>0</v>
      </c>
      <c r="E170" s="35">
        <v>0</v>
      </c>
      <c r="F170" s="36">
        <f t="shared" si="2"/>
        <v>0</v>
      </c>
    </row>
    <row r="171" spans="1:6" x14ac:dyDescent="0.25">
      <c r="A171" s="34" t="s">
        <v>351</v>
      </c>
      <c r="B171" s="34" t="s">
        <v>352</v>
      </c>
      <c r="C171" s="35">
        <v>0</v>
      </c>
      <c r="D171" s="35">
        <v>0</v>
      </c>
      <c r="E171" s="35">
        <v>0</v>
      </c>
      <c r="F171" s="36">
        <f t="shared" si="2"/>
        <v>0</v>
      </c>
    </row>
    <row r="172" spans="1:6" x14ac:dyDescent="0.25">
      <c r="A172" s="34" t="s">
        <v>353</v>
      </c>
      <c r="B172" s="34" t="s">
        <v>354</v>
      </c>
      <c r="C172" s="35">
        <v>0</v>
      </c>
      <c r="D172" s="35">
        <v>0</v>
      </c>
      <c r="E172" s="35">
        <v>0</v>
      </c>
      <c r="F172" s="36">
        <f t="shared" si="2"/>
        <v>0</v>
      </c>
    </row>
    <row r="173" spans="1:6" x14ac:dyDescent="0.25">
      <c r="A173" s="34" t="s">
        <v>355</v>
      </c>
      <c r="B173" s="34" t="s">
        <v>356</v>
      </c>
      <c r="C173" s="35">
        <v>2399892.5699999998</v>
      </c>
      <c r="D173" s="35">
        <v>0</v>
      </c>
      <c r="E173" s="35">
        <v>2399892.5699999998</v>
      </c>
      <c r="F173" s="36">
        <f t="shared" si="2"/>
        <v>0</v>
      </c>
    </row>
    <row r="174" spans="1:6" x14ac:dyDescent="0.25">
      <c r="A174" s="34" t="s">
        <v>357</v>
      </c>
      <c r="B174" s="34" t="s">
        <v>358</v>
      </c>
      <c r="C174" s="35">
        <v>0</v>
      </c>
      <c r="D174" s="35">
        <v>0</v>
      </c>
      <c r="E174" s="35">
        <v>0</v>
      </c>
      <c r="F174" s="36">
        <f t="shared" si="2"/>
        <v>0</v>
      </c>
    </row>
    <row r="175" spans="1:6" x14ac:dyDescent="0.25">
      <c r="A175" s="34" t="s">
        <v>359</v>
      </c>
      <c r="B175" s="34" t="s">
        <v>360</v>
      </c>
      <c r="C175" s="35">
        <v>0</v>
      </c>
      <c r="D175" s="35">
        <v>0</v>
      </c>
      <c r="E175" s="35">
        <v>0</v>
      </c>
      <c r="F175" s="36">
        <f t="shared" si="2"/>
        <v>0</v>
      </c>
    </row>
    <row r="176" spans="1:6" x14ac:dyDescent="0.25">
      <c r="A176" s="34" t="s">
        <v>361</v>
      </c>
      <c r="B176" s="34" t="s">
        <v>362</v>
      </c>
      <c r="C176" s="35">
        <v>0</v>
      </c>
      <c r="D176" s="35">
        <v>0</v>
      </c>
      <c r="E176" s="35">
        <v>0</v>
      </c>
      <c r="F176" s="36">
        <f t="shared" si="2"/>
        <v>0</v>
      </c>
    </row>
    <row r="177" spans="1:6" x14ac:dyDescent="0.25">
      <c r="A177" s="34" t="s">
        <v>363</v>
      </c>
      <c r="B177" s="34" t="s">
        <v>364</v>
      </c>
      <c r="C177" s="35">
        <v>0</v>
      </c>
      <c r="D177" s="35">
        <v>0</v>
      </c>
      <c r="E177" s="35">
        <v>0</v>
      </c>
      <c r="F177" s="36">
        <f t="shared" si="2"/>
        <v>0</v>
      </c>
    </row>
    <row r="178" spans="1:6" x14ac:dyDescent="0.25">
      <c r="B178" s="9" t="s">
        <v>590</v>
      </c>
      <c r="C178" s="36">
        <f>SUM(C2:C177)</f>
        <v>70039912.74999997</v>
      </c>
      <c r="D178" s="36">
        <f>SUM(D2:D177)</f>
        <v>2858208.62</v>
      </c>
      <c r="E178" s="36">
        <f>SUM(E2:E177)</f>
        <v>66206052.309999973</v>
      </c>
      <c r="F178" s="36">
        <f t="shared" si="2"/>
        <v>975651.81999999285</v>
      </c>
    </row>
    <row r="180" spans="1:6" ht="66" x14ac:dyDescent="0.25">
      <c r="C180" s="53" t="s">
        <v>587</v>
      </c>
      <c r="D180" s="53" t="s">
        <v>589</v>
      </c>
      <c r="E180" s="53" t="s">
        <v>588</v>
      </c>
      <c r="F180" s="53" t="s">
        <v>578</v>
      </c>
    </row>
    <row r="181" spans="1:6" x14ac:dyDescent="0.25">
      <c r="A181" s="34" t="s">
        <v>185</v>
      </c>
      <c r="B181" s="34" t="s">
        <v>186</v>
      </c>
      <c r="C181" s="55">
        <v>87393258</v>
      </c>
      <c r="D181" s="55">
        <v>46449477</v>
      </c>
      <c r="E181" s="55">
        <v>40943781</v>
      </c>
      <c r="F181" s="56">
        <f>C181-D181-E181</f>
        <v>0</v>
      </c>
    </row>
    <row r="182" spans="1:6" x14ac:dyDescent="0.25">
      <c r="B182" s="54" t="s">
        <v>390</v>
      </c>
      <c r="C182" s="36">
        <f>C178+C181</f>
        <v>157433170.74999997</v>
      </c>
      <c r="D182" s="36">
        <f>D178+D181</f>
        <v>49307685.619999997</v>
      </c>
      <c r="E182" s="36">
        <f>E178+E181</f>
        <v>107149833.30999997</v>
      </c>
      <c r="F182" s="36">
        <f>F178+F181</f>
        <v>975651.81999999285</v>
      </c>
    </row>
    <row r="185" spans="1:6" x14ac:dyDescent="0.25">
      <c r="A185" s="8" t="s">
        <v>568</v>
      </c>
      <c r="B185" s="8"/>
    </row>
    <row r="186" spans="1:6" x14ac:dyDescent="0.25">
      <c r="A186" s="8" t="s">
        <v>569</v>
      </c>
      <c r="B186" s="8"/>
    </row>
    <row r="187" spans="1:6" x14ac:dyDescent="0.25">
      <c r="A187" s="8" t="s">
        <v>570</v>
      </c>
      <c r="B187" s="26">
        <v>39049</v>
      </c>
    </row>
    <row r="188" spans="1:6" x14ac:dyDescent="0.25">
      <c r="A188" s="8" t="s">
        <v>571</v>
      </c>
      <c r="B188" s="8"/>
    </row>
    <row r="189" spans="1:6" x14ac:dyDescent="0.25">
      <c r="A189" s="8" t="s">
        <v>572</v>
      </c>
      <c r="B189" s="8"/>
    </row>
    <row r="190" spans="1:6" x14ac:dyDescent="0.25">
      <c r="A190" s="4" t="s">
        <v>591</v>
      </c>
      <c r="B190" s="4"/>
    </row>
    <row r="191" spans="1:6" x14ac:dyDescent="0.25">
      <c r="A191" s="33" t="s">
        <v>592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2019-06-10T14:47:20+00:00</Publication_x0020_Date>
    <Audience1 xmlns="3a62de7d-ba57-4f43-9dae-9623ba637be0"/>
    <_dlc_DocId xmlns="3a62de7d-ba57-4f43-9dae-9623ba637be0">KYED-294404571-667</_dlc_DocId>
    <_dlc_DocIdUrl xmlns="3a62de7d-ba57-4f43-9dae-9623ba637be0">
      <Url>https://education-edit.ky.gov/Open-House/data/_layouts/15/DocIdRedir.aspx?ID=KYED-294404571-667</Url>
      <Description>KYED-294404571-667</Description>
    </_dlc_DocIdUrl>
  </documentManagement>
</p:properties>
</file>

<file path=customXml/itemProps1.xml><?xml version="1.0" encoding="utf-8"?>
<ds:datastoreItem xmlns:ds="http://schemas.openxmlformats.org/officeDocument/2006/customXml" ds:itemID="{BAC82297-85A4-469F-AB02-0FF0FE83F0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7B048F-353A-4013-B517-AF3EB9B1F60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4FCD016-86FD-47DB-9331-EDF3616E1C5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74DEF7C-8853-4277-9D5D-B66B608C107B}"/>
</file>

<file path=customXml/itemProps5.xml><?xml version="1.0" encoding="utf-8"?>
<ds:datastoreItem xmlns:ds="http://schemas.openxmlformats.org/officeDocument/2006/customXml" ds:itemID="{FA32357C-8429-4905-B03E-02D5D5ECED2A}">
  <ds:schemaRefs>
    <ds:schemaRef ds:uri="http://schemas.microsoft.com/sharepoint/v3"/>
    <ds:schemaRef ds:uri="http://purl.org/dc/elements/1.1/"/>
    <ds:schemaRef ds:uri="http://schemas.microsoft.com/office/infopath/2007/PartnerControls"/>
    <ds:schemaRef ds:uri="ac33b2e0-e00e-4351-bf82-6c31476acd57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a62de7d-ba57-4f43-9dae-9623ba637b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Receipts 2002 03 </vt:lpstr>
      <vt:lpstr>Expenditures 2002-03</vt:lpstr>
      <vt:lpstr>Expenditures 2002-03 per pupil</vt:lpstr>
      <vt:lpstr>On Behalf Rec &amp; Exp</vt:lpstr>
    </vt:vector>
  </TitlesOfParts>
  <Company>KDE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Staff</dc:creator>
  <cp:lastModifiedBy>Conway, Karen - Division of District Support</cp:lastModifiedBy>
  <dcterms:created xsi:type="dcterms:W3CDTF">2006-08-25T12:18:28Z</dcterms:created>
  <dcterms:modified xsi:type="dcterms:W3CDTF">2019-06-10T14:48:43Z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KYED-248-68</vt:lpwstr>
  </property>
  <property fmtid="{D5CDD505-2E9C-101B-9397-08002B2CF9AE}" pid="3" name="_dlc_DocIdItemGuid">
    <vt:lpwstr>93f5e1b9-8052-4939-844e-eb1a613bda95</vt:lpwstr>
  </property>
  <property fmtid="{D5CDD505-2E9C-101B-9397-08002B2CF9AE}" pid="4" name="_dlc_DocIdUrl">
    <vt:lpwstr>https://education.ky.gov/districts/FinRept/_layouts/DocIdRedir.aspx?ID=KYED-248-68, KYED-248-68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Revenues and Expenditures</vt:lpwstr>
  </property>
  <property fmtid="{D5CDD505-2E9C-101B-9397-08002B2CF9AE}" pid="9" name="Category">
    <vt:lpwstr>District Financial Reporting</vt:lpwstr>
  </property>
  <property fmtid="{D5CDD505-2E9C-101B-9397-08002B2CF9AE}" pid="10" name="Year">
    <vt:lpwstr>2002-2003</vt:lpwstr>
  </property>
  <property fmtid="{D5CDD505-2E9C-101B-9397-08002B2CF9AE}" pid="11" name="Description0">
    <vt:lpwstr>Revenues and Expenditures</vt:lpwstr>
  </property>
</Properties>
</file>